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teph-Büro\Downloads\"/>
    </mc:Choice>
  </mc:AlternateContent>
  <xr:revisionPtr revIDLastSave="0" documentId="13_ncr:1_{9BCA8EFF-4282-4307-B6B2-9E379A9D2FFE}" xr6:coauthVersionLast="47" xr6:coauthVersionMax="47" xr10:uidLastSave="{00000000-0000-0000-0000-000000000000}"/>
  <bookViews>
    <workbookView xWindow="28680" yWindow="-120" windowWidth="29040" windowHeight="15720" tabRatio="714" xr2:uid="{00000000-000D-0000-FFFF-FFFF00000000}"/>
  </bookViews>
  <sheets>
    <sheet name="Rechner Rentenlücke Person 1" sheetId="4" r:id="rId1"/>
    <sheet name="Rechner Rentenlücke Person 2" sheetId="1" r:id="rId2"/>
    <sheet name="Zusammenfassung" sheetId="5" r:id="rId3"/>
    <sheet name="Inflationstabelle" sheetId="2" r:id="rId4"/>
    <sheet name="Wertsteigerungstabelle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C15" i="1" s="1"/>
  <c r="F14" i="4"/>
  <c r="C15" i="4"/>
  <c r="C17" i="4" s="1"/>
  <c r="D4" i="5"/>
  <c r="E4" i="5" s="1"/>
  <c r="C4" i="5"/>
  <c r="C11" i="4"/>
  <c r="C11" i="1"/>
  <c r="C20" i="1" l="1"/>
  <c r="C16" i="1"/>
  <c r="C17" i="1"/>
  <c r="C20" i="4"/>
  <c r="C25" i="4" s="1"/>
  <c r="C16" i="4"/>
  <c r="C22" i="4" s="1"/>
  <c r="C25" i="1" l="1"/>
  <c r="C22" i="1"/>
  <c r="C7" i="5"/>
  <c r="C27" i="4"/>
  <c r="C8" i="5" s="1"/>
  <c r="D7" i="5" l="1"/>
  <c r="E7" i="5" s="1"/>
  <c r="E8" i="5" s="1"/>
  <c r="C27" i="1"/>
  <c r="D8" i="5" s="1"/>
</calcChain>
</file>

<file path=xl/sharedStrings.xml><?xml version="1.0" encoding="utf-8"?>
<sst xmlns="http://schemas.openxmlformats.org/spreadsheetml/2006/main" count="70" uniqueCount="43">
  <si>
    <t>monatlich</t>
  </si>
  <si>
    <t>Inflation in %</t>
  </si>
  <si>
    <t>Jahre</t>
  </si>
  <si>
    <t>Wertsteigerungstabelle</t>
  </si>
  <si>
    <t>Wertsteigerung in %</t>
  </si>
  <si>
    <t>Inflationstabelle</t>
  </si>
  <si>
    <t>Summe gesamt</t>
  </si>
  <si>
    <t>Jetzt einfach und bezahlbar Rentenlücke schließen!</t>
  </si>
  <si>
    <t>Person 1</t>
  </si>
  <si>
    <t>Person 2</t>
  </si>
  <si>
    <t>https://vermietete-immobilie-als-altersvorsorge.de</t>
  </si>
  <si>
    <t>https://vermietete-immobilie-als-altersvorsorge.de/luecke</t>
  </si>
  <si>
    <t>Zinsspalte</t>
  </si>
  <si>
    <t>Inflationssatz</t>
  </si>
  <si>
    <t>So geht´s: GRATIS Leitfaden jetzt hier herunterladen:</t>
  </si>
  <si>
    <t>100.000 € sind nach 25 Jahren bei 3% Inflation nur noch 46.700 € wert! (100.000 x 0,467 = 46.700 €)</t>
  </si>
  <si>
    <t>100.000 € sind nach 25 Jahren bei 3% Wertsteigerung schon 209.000 € wert! (100.000 x 2,09 = 209.000 €)</t>
  </si>
  <si>
    <t>Ergebnis</t>
  </si>
  <si>
    <t>Faktor Inflation laut Inflationstabelle / DRV</t>
  </si>
  <si>
    <t>Mein heutiges Nettoeinkommen</t>
  </si>
  <si>
    <t>Meine zu erwartende gesetzliche Rente</t>
  </si>
  <si>
    <t>Meine zu erwartende Betriebsrente</t>
  </si>
  <si>
    <t>Meine zu erwartende Riester Rente</t>
  </si>
  <si>
    <t>Meine zu erwartenden sonstigen Vorsorgen</t>
  </si>
  <si>
    <t>Summe Meine zu erwartenden Rente</t>
  </si>
  <si>
    <t>Verbleibende Jahre bis Rentenbeginn</t>
  </si>
  <si>
    <t>Jährliche Inflation in Prozent</t>
  </si>
  <si>
    <t>Inflationsbereinigte Rente privat zu Rentenbeginn</t>
  </si>
  <si>
    <t>Inflationsbereinigte Rente gesetzlich zu Renteneginn</t>
  </si>
  <si>
    <t>Abzug Beitrag Kranken- und Pflegeversicherung in %</t>
  </si>
  <si>
    <t>Abzug Beitrag Kranken- und Pflegeversicherung Summe</t>
  </si>
  <si>
    <t>Abzug Steuern in % auf gesetzliche Rente</t>
  </si>
  <si>
    <t>Abzug Steuern auf gesetzliche Rente</t>
  </si>
  <si>
    <t>Meine bereits heute bestehenden Mieteinnahmen</t>
  </si>
  <si>
    <t>Kaufkraft meiner Rente zu rentenbeginn netto, aus heutiger Sicht</t>
  </si>
  <si>
    <t>Die blauen Felder bitte ausfüllen</t>
  </si>
  <si>
    <t>Rentenlückenrechner Person 1</t>
  </si>
  <si>
    <t>Rentenlückenrechner Person 2</t>
  </si>
  <si>
    <t>So viel Rente möchte ich zu Rentenbeginn zur Verfügung haben</t>
  </si>
  <si>
    <t>Dein Rentenbedarf zu Rentenbeginn</t>
  </si>
  <si>
    <t>Die zu erwartende
Kaufkraft deiner Rente
aus heutiger Sicht mtl.:</t>
  </si>
  <si>
    <t>Deine Rentenlücke mtl.</t>
  </si>
  <si>
    <t>Meine Rentenlücke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</si>
</sst>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7]_-;\-* #,##0.00\ [$€-407]_-;_-* &quot;-&quot;??\ [$€-407]_-;_-@_-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5"/>
      <color rgb="FF44619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44619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thin">
        <color rgb="FF446194"/>
      </left>
      <right/>
      <top style="thin">
        <color rgb="FF446194"/>
      </top>
      <bottom/>
      <diagonal/>
    </border>
    <border>
      <left/>
      <right style="thin">
        <color rgb="FF446194"/>
      </right>
      <top style="thin">
        <color rgb="FF446194"/>
      </top>
      <bottom/>
      <diagonal/>
    </border>
    <border>
      <left style="thin">
        <color rgb="FF446194"/>
      </left>
      <right/>
      <top/>
      <bottom/>
      <diagonal/>
    </border>
    <border>
      <left/>
      <right style="thin">
        <color rgb="FF446194"/>
      </right>
      <top/>
      <bottom/>
      <diagonal/>
    </border>
    <border>
      <left style="thin">
        <color rgb="FF446194"/>
      </left>
      <right/>
      <top/>
      <bottom style="thin">
        <color rgb="FF446194"/>
      </bottom>
      <diagonal/>
    </border>
    <border>
      <left/>
      <right style="thin">
        <color rgb="FF446194"/>
      </right>
      <top/>
      <bottom style="thin">
        <color rgb="FF446194"/>
      </bottom>
      <diagonal/>
    </border>
    <border>
      <left style="medium">
        <color rgb="FF446194"/>
      </left>
      <right style="medium">
        <color rgb="FF446194"/>
      </right>
      <top style="medium">
        <color rgb="FF446194"/>
      </top>
      <bottom/>
      <diagonal/>
    </border>
    <border>
      <left style="medium">
        <color rgb="FF446194"/>
      </left>
      <right style="medium">
        <color rgb="FF446194"/>
      </right>
      <top/>
      <bottom style="medium">
        <color rgb="FF44619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165" fontId="0" fillId="0" borderId="0" xfId="0" applyNumberFormat="1"/>
    <xf numFmtId="0" fontId="5" fillId="0" borderId="0" xfId="0" applyFont="1"/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0" xfId="0" applyNumberFormat="1"/>
    <xf numFmtId="0" fontId="7" fillId="0" borderId="0" xfId="3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0" fillId="0" borderId="4" xfId="0" applyBorder="1"/>
    <xf numFmtId="0" fontId="0" fillId="0" borderId="6" xfId="0" applyBorder="1"/>
    <xf numFmtId="0" fontId="10" fillId="4" borderId="2" xfId="0" applyFont="1" applyFill="1" applyBorder="1"/>
    <xf numFmtId="0" fontId="10" fillId="4" borderId="3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165" fontId="0" fillId="3" borderId="12" xfId="0" applyNumberFormat="1" applyFill="1" applyBorder="1"/>
    <xf numFmtId="0" fontId="0" fillId="0" borderId="13" xfId="0" applyBorder="1"/>
    <xf numFmtId="165" fontId="0" fillId="0" borderId="14" xfId="0" applyNumberFormat="1" applyBorder="1"/>
    <xf numFmtId="165" fontId="0" fillId="0" borderId="12" xfId="0" applyNumberFormat="1" applyBorder="1"/>
    <xf numFmtId="165" fontId="0" fillId="3" borderId="14" xfId="0" applyNumberFormat="1" applyFill="1" applyBorder="1"/>
    <xf numFmtId="0" fontId="10" fillId="4" borderId="9" xfId="0" applyFont="1" applyFill="1" applyBorder="1"/>
    <xf numFmtId="0" fontId="10" fillId="4" borderId="10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2" xfId="0" applyBorder="1" applyProtection="1">
      <protection hidden="1"/>
    </xf>
    <xf numFmtId="44" fontId="0" fillId="0" borderId="12" xfId="2" applyFont="1" applyBorder="1"/>
    <xf numFmtId="44" fontId="0" fillId="0" borderId="14" xfId="2" applyFont="1" applyBorder="1"/>
    <xf numFmtId="44" fontId="0" fillId="0" borderId="18" xfId="2" applyFont="1" applyBorder="1"/>
    <xf numFmtId="44" fontId="0" fillId="0" borderId="19" xfId="2" applyFont="1" applyBorder="1"/>
    <xf numFmtId="0" fontId="0" fillId="0" borderId="19" xfId="0" applyBorder="1"/>
    <xf numFmtId="0" fontId="0" fillId="0" borderId="10" xfId="0" applyBorder="1"/>
    <xf numFmtId="0" fontId="3" fillId="0" borderId="15" xfId="0" applyFont="1" applyBorder="1"/>
    <xf numFmtId="165" fontId="3" fillId="0" borderId="16" xfId="0" applyNumberFormat="1" applyFont="1" applyBorder="1"/>
    <xf numFmtId="44" fontId="3" fillId="0" borderId="16" xfId="2" applyFont="1" applyFill="1" applyBorder="1"/>
    <xf numFmtId="44" fontId="3" fillId="0" borderId="8" xfId="2" applyFont="1" applyFill="1" applyBorder="1"/>
    <xf numFmtId="165" fontId="9" fillId="5" borderId="7" xfId="0" applyNumberFormat="1" applyFont="1" applyFill="1" applyBorder="1" applyProtection="1">
      <protection locked="0"/>
    </xf>
    <xf numFmtId="165" fontId="9" fillId="5" borderId="5" xfId="0" applyNumberFormat="1" applyFont="1" applyFill="1" applyBorder="1" applyProtection="1">
      <protection locked="0"/>
    </xf>
    <xf numFmtId="165" fontId="9" fillId="5" borderId="10" xfId="0" applyNumberFormat="1" applyFont="1" applyFill="1" applyBorder="1" applyProtection="1">
      <protection locked="0"/>
    </xf>
    <xf numFmtId="165" fontId="9" fillId="5" borderId="12" xfId="0" applyNumberFormat="1" applyFont="1" applyFill="1" applyBorder="1" applyProtection="1">
      <protection locked="0"/>
    </xf>
    <xf numFmtId="0" fontId="9" fillId="5" borderId="10" xfId="0" applyFont="1" applyFill="1" applyBorder="1" applyProtection="1">
      <protection locked="0"/>
    </xf>
    <xf numFmtId="0" fontId="9" fillId="5" borderId="12" xfId="0" applyFont="1" applyFill="1" applyBorder="1" applyProtection="1">
      <protection locked="0"/>
    </xf>
    <xf numFmtId="10" fontId="9" fillId="5" borderId="10" xfId="1" applyNumberFormat="1" applyFont="1" applyFill="1" applyBorder="1" applyProtection="1">
      <protection locked="0"/>
    </xf>
    <xf numFmtId="9" fontId="9" fillId="5" borderId="12" xfId="0" applyNumberFormat="1" applyFont="1" applyFill="1" applyBorder="1" applyProtection="1">
      <protection locked="0"/>
    </xf>
    <xf numFmtId="44" fontId="9" fillId="5" borderId="10" xfId="2" applyFont="1" applyFill="1" applyBorder="1" applyProtection="1">
      <protection locked="0"/>
    </xf>
    <xf numFmtId="0" fontId="11" fillId="3" borderId="20" xfId="0" applyFont="1" applyFill="1" applyBorder="1"/>
    <xf numFmtId="0" fontId="12" fillId="3" borderId="21" xfId="0" applyFont="1" applyFill="1" applyBorder="1"/>
    <xf numFmtId="0" fontId="12" fillId="3" borderId="22" xfId="0" applyFont="1" applyFill="1" applyBorder="1"/>
    <xf numFmtId="0" fontId="12" fillId="3" borderId="23" xfId="0" applyFont="1" applyFill="1" applyBorder="1"/>
    <xf numFmtId="0" fontId="13" fillId="3" borderId="24" xfId="3" applyFont="1" applyFill="1" applyBorder="1" applyProtection="1"/>
    <xf numFmtId="0" fontId="13" fillId="3" borderId="25" xfId="3" applyFont="1" applyFill="1" applyBorder="1" applyAlignment="1" applyProtection="1">
      <alignment horizontal="center"/>
    </xf>
    <xf numFmtId="0" fontId="10" fillId="5" borderId="9" xfId="0" applyFont="1" applyFill="1" applyBorder="1"/>
    <xf numFmtId="0" fontId="10" fillId="5" borderId="17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14" fillId="0" borderId="0" xfId="0" applyFont="1"/>
    <xf numFmtId="0" fontId="6" fillId="5" borderId="0" xfId="0" applyFont="1" applyFill="1"/>
    <xf numFmtId="165" fontId="9" fillId="5" borderId="14" xfId="0" applyNumberFormat="1" applyFont="1" applyFill="1" applyBorder="1" applyProtection="1">
      <protection locked="0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446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47625</xdr:rowOff>
    </xdr:from>
    <xdr:to>
      <xdr:col>14</xdr:col>
      <xdr:colOff>457200</xdr:colOff>
      <xdr:row>2</xdr:row>
      <xdr:rowOff>155427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45B3F62-72B2-4213-BADB-384BEE6B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90975" y="47625"/>
          <a:ext cx="2714625" cy="469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76200</xdr:rowOff>
    </xdr:from>
    <xdr:to>
      <xdr:col>14</xdr:col>
      <xdr:colOff>466725</xdr:colOff>
      <xdr:row>3</xdr:row>
      <xdr:rowOff>12552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2B6FA0D-B761-41F2-8D8D-3D9A593F1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267200" y="76200"/>
          <a:ext cx="2714625" cy="469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rmietete-immobilie-als-altersvorsorge.de/lueck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ermietete-immobilie-als-altersvorsorge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vermietete-immobilie-als-altersvorsorg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showRowColHeaders="0" tabSelected="1" workbookViewId="0">
      <selection activeCell="C4" sqref="C4"/>
    </sheetView>
  </sheetViews>
  <sheetFormatPr baseColWidth="10" defaultColWidth="10.7109375" defaultRowHeight="15" x14ac:dyDescent="0.25"/>
  <cols>
    <col min="1" max="1" width="3.7109375" customWidth="1"/>
    <col min="2" max="2" width="60" bestFit="1" customWidth="1"/>
    <col min="3" max="3" width="24.7109375" bestFit="1" customWidth="1"/>
    <col min="8" max="8" width="12.85546875" bestFit="1" customWidth="1"/>
  </cols>
  <sheetData>
    <row r="1" spans="2:9" ht="15.75" thickBot="1" x14ac:dyDescent="0.3">
      <c r="E1" s="10"/>
      <c r="F1" s="10"/>
      <c r="G1" s="10"/>
      <c r="H1" s="10" t="s">
        <v>13</v>
      </c>
      <c r="I1" s="10" t="s">
        <v>12</v>
      </c>
    </row>
    <row r="2" spans="2:9" x14ac:dyDescent="0.25">
      <c r="B2" s="14" t="s">
        <v>36</v>
      </c>
      <c r="C2" s="15" t="s">
        <v>0</v>
      </c>
      <c r="E2" s="10"/>
      <c r="F2" s="10"/>
      <c r="G2" s="10"/>
      <c r="H2" s="10">
        <v>1</v>
      </c>
      <c r="I2" s="10">
        <v>2</v>
      </c>
    </row>
    <row r="3" spans="2:9" x14ac:dyDescent="0.25">
      <c r="B3" s="13"/>
      <c r="C3" s="16" t="s">
        <v>35</v>
      </c>
      <c r="E3" s="10"/>
      <c r="F3" s="10"/>
      <c r="G3" s="10"/>
      <c r="H3" s="10">
        <v>1.5</v>
      </c>
      <c r="I3" s="10">
        <v>3</v>
      </c>
    </row>
    <row r="4" spans="2:9" x14ac:dyDescent="0.25">
      <c r="B4" s="13" t="s">
        <v>19</v>
      </c>
      <c r="C4" s="39">
        <v>2600</v>
      </c>
      <c r="E4" s="10"/>
      <c r="F4" s="10"/>
      <c r="G4" s="10"/>
      <c r="H4" s="10">
        <v>2</v>
      </c>
      <c r="I4" s="10">
        <v>4</v>
      </c>
    </row>
    <row r="5" spans="2:9" ht="15.75" thickBot="1" x14ac:dyDescent="0.3">
      <c r="B5" s="12" t="s">
        <v>38</v>
      </c>
      <c r="C5" s="40">
        <v>2500</v>
      </c>
      <c r="E5" s="10"/>
      <c r="F5" s="10"/>
      <c r="G5" s="10"/>
      <c r="H5" s="10">
        <v>2.5</v>
      </c>
      <c r="I5" s="10">
        <v>5</v>
      </c>
    </row>
    <row r="6" spans="2:9" ht="15.75" thickBot="1" x14ac:dyDescent="0.3">
      <c r="C6" s="1"/>
      <c r="E6" s="10"/>
      <c r="F6" s="10"/>
      <c r="G6" s="10"/>
      <c r="H6" s="10">
        <v>3</v>
      </c>
      <c r="I6" s="10">
        <v>6</v>
      </c>
    </row>
    <row r="7" spans="2:9" x14ac:dyDescent="0.25">
      <c r="B7" s="17" t="s">
        <v>20</v>
      </c>
      <c r="C7" s="41">
        <v>1580</v>
      </c>
      <c r="E7" s="10"/>
      <c r="F7" s="10"/>
      <c r="G7" s="10"/>
      <c r="H7" s="10">
        <v>3.5</v>
      </c>
      <c r="I7" s="10">
        <v>7</v>
      </c>
    </row>
    <row r="8" spans="2:9" x14ac:dyDescent="0.25">
      <c r="B8" s="18" t="s">
        <v>21</v>
      </c>
      <c r="C8" s="42">
        <v>0</v>
      </c>
      <c r="E8" s="10"/>
      <c r="F8" s="10"/>
      <c r="G8" s="10"/>
      <c r="H8" s="10">
        <v>4</v>
      </c>
      <c r="I8" s="10">
        <v>8</v>
      </c>
    </row>
    <row r="9" spans="2:9" x14ac:dyDescent="0.25">
      <c r="B9" s="18" t="s">
        <v>22</v>
      </c>
      <c r="C9" s="42">
        <v>0</v>
      </c>
      <c r="E9" s="10"/>
      <c r="F9" s="10"/>
      <c r="G9" s="10"/>
      <c r="H9" s="10">
        <v>5</v>
      </c>
      <c r="I9" s="10">
        <v>9</v>
      </c>
    </row>
    <row r="10" spans="2:9" x14ac:dyDescent="0.25">
      <c r="B10" s="18" t="s">
        <v>23</v>
      </c>
      <c r="C10" s="42">
        <v>0</v>
      </c>
      <c r="E10" s="10"/>
      <c r="F10" s="10"/>
      <c r="G10" s="10"/>
      <c r="H10" s="10">
        <v>6</v>
      </c>
      <c r="I10" s="10">
        <v>10</v>
      </c>
    </row>
    <row r="11" spans="2:9" ht="15.75" thickBot="1" x14ac:dyDescent="0.3">
      <c r="B11" s="21" t="s">
        <v>24</v>
      </c>
      <c r="C11" s="22">
        <f>SUM(C7:C10)</f>
        <v>1580</v>
      </c>
      <c r="E11" s="10"/>
      <c r="F11" s="10"/>
      <c r="G11" s="10"/>
      <c r="H11" s="10">
        <v>7</v>
      </c>
      <c r="I11" s="10">
        <v>11</v>
      </c>
    </row>
    <row r="12" spans="2:9" ht="15.75" thickBot="1" x14ac:dyDescent="0.3">
      <c r="E12" s="10"/>
      <c r="F12" s="10"/>
      <c r="G12" s="10"/>
      <c r="H12" s="10">
        <v>8</v>
      </c>
      <c r="I12" s="10">
        <v>12</v>
      </c>
    </row>
    <row r="13" spans="2:9" x14ac:dyDescent="0.25">
      <c r="B13" s="17" t="s">
        <v>25</v>
      </c>
      <c r="C13" s="43">
        <v>30</v>
      </c>
      <c r="E13" s="10"/>
      <c r="F13" s="10"/>
      <c r="G13" s="10"/>
      <c r="H13" s="10">
        <v>9</v>
      </c>
      <c r="I13" s="10">
        <v>13</v>
      </c>
    </row>
    <row r="14" spans="2:9" x14ac:dyDescent="0.25">
      <c r="B14" s="18" t="s">
        <v>26</v>
      </c>
      <c r="C14" s="44">
        <v>4</v>
      </c>
      <c r="E14" s="10" t="s">
        <v>12</v>
      </c>
      <c r="F14" s="10">
        <f>VLOOKUP(C14,H2:I14,2,FALSE)</f>
        <v>8</v>
      </c>
      <c r="G14" s="10"/>
      <c r="H14" s="10">
        <v>10</v>
      </c>
      <c r="I14" s="10">
        <v>14</v>
      </c>
    </row>
    <row r="15" spans="2:9" x14ac:dyDescent="0.25">
      <c r="B15" s="18" t="s">
        <v>18</v>
      </c>
      <c r="C15" s="19">
        <f>VLOOKUP(C13,Inflationstabelle!B8:O47,F14,FALSE)</f>
        <v>0.29399999999999998</v>
      </c>
      <c r="E15" s="9"/>
      <c r="F15" s="9"/>
      <c r="G15" s="9"/>
      <c r="H15" s="9"/>
      <c r="I15" s="9"/>
    </row>
    <row r="16" spans="2:9" x14ac:dyDescent="0.25">
      <c r="B16" s="18" t="s">
        <v>28</v>
      </c>
      <c r="C16" s="20">
        <f>C7*C15</f>
        <v>464.52</v>
      </c>
      <c r="E16" s="9"/>
      <c r="F16" s="9"/>
      <c r="G16" s="9"/>
      <c r="H16" s="9"/>
      <c r="I16" s="9"/>
    </row>
    <row r="17" spans="2:9" ht="15.75" thickBot="1" x14ac:dyDescent="0.3">
      <c r="B17" s="21" t="s">
        <v>27</v>
      </c>
      <c r="C17" s="22">
        <f>(C8+C9+C10)*C15</f>
        <v>0</v>
      </c>
      <c r="E17" s="9"/>
      <c r="F17" s="9"/>
      <c r="G17" s="9"/>
      <c r="H17" s="9"/>
      <c r="I17" s="9"/>
    </row>
    <row r="18" spans="2:9" ht="15.75" thickBot="1" x14ac:dyDescent="0.3">
      <c r="E18" s="9"/>
      <c r="F18" s="9"/>
      <c r="G18" s="9"/>
      <c r="H18" s="9"/>
      <c r="I18" s="9"/>
    </row>
    <row r="19" spans="2:9" x14ac:dyDescent="0.25">
      <c r="B19" s="17" t="s">
        <v>29</v>
      </c>
      <c r="C19" s="45">
        <v>9.8500000000000004E-2</v>
      </c>
    </row>
    <row r="20" spans="2:9" x14ac:dyDescent="0.25">
      <c r="B20" s="18" t="s">
        <v>30</v>
      </c>
      <c r="C20" s="23">
        <f>(C7+C8)*C15*C19</f>
        <v>45.755220000000001</v>
      </c>
    </row>
    <row r="21" spans="2:9" x14ac:dyDescent="0.25">
      <c r="B21" s="18" t="s">
        <v>31</v>
      </c>
      <c r="C21" s="46">
        <v>0.2</v>
      </c>
    </row>
    <row r="22" spans="2:9" ht="15.75" thickBot="1" x14ac:dyDescent="0.3">
      <c r="B22" s="21" t="s">
        <v>32</v>
      </c>
      <c r="C22" s="24">
        <f>C16*C21</f>
        <v>92.903999999999996</v>
      </c>
    </row>
    <row r="23" spans="2:9" ht="15.75" thickBot="1" x14ac:dyDescent="0.3"/>
    <row r="24" spans="2:9" x14ac:dyDescent="0.25">
      <c r="B24" s="17" t="s">
        <v>33</v>
      </c>
      <c r="C24" s="47">
        <v>0</v>
      </c>
    </row>
    <row r="25" spans="2:9" ht="15.75" thickBot="1" x14ac:dyDescent="0.3">
      <c r="B25" s="21" t="s">
        <v>34</v>
      </c>
      <c r="C25" s="22">
        <f>C16+C17-C20-C22</f>
        <v>325.86077999999998</v>
      </c>
    </row>
    <row r="26" spans="2:9" ht="15.75" thickBot="1" x14ac:dyDescent="0.3"/>
    <row r="27" spans="2:9" ht="15.75" thickBot="1" x14ac:dyDescent="0.3">
      <c r="B27" s="35" t="s">
        <v>42</v>
      </c>
      <c r="C27" s="36">
        <f>C25+C24-C5</f>
        <v>-2174.13922</v>
      </c>
    </row>
    <row r="29" spans="2:9" x14ac:dyDescent="0.25">
      <c r="B29" s="48" t="s">
        <v>7</v>
      </c>
      <c r="C29" s="49"/>
    </row>
    <row r="30" spans="2:9" x14ac:dyDescent="0.25">
      <c r="B30" s="50" t="s">
        <v>14</v>
      </c>
      <c r="C30" s="51"/>
    </row>
    <row r="31" spans="2:9" x14ac:dyDescent="0.25">
      <c r="B31" s="52" t="s">
        <v>11</v>
      </c>
      <c r="C31" s="53"/>
    </row>
  </sheetData>
  <sheetProtection algorithmName="SHA-512" hashValue="IDhPq2XHlhwF2zVXcYdXXYceISfuYyA1o4dCH6jmXHjBl4GEn9gCspzydi6b7WsXA06JjVXjzoRmsCXY2qP1+Q==" saltValue="LqsAvcBv8s2225IB2kE6WQ==" spinCount="100000" sheet="1" objects="1" scenarios="1"/>
  <hyperlinks>
    <hyperlink ref="B31" r:id="rId1" xr:uid="{D824A5F4-A020-47B0-8FBC-8C346554C4B2}"/>
  </hyperlinks>
  <pageMargins left="0.7" right="0.7" top="0.78740157499999996" bottom="0.78740157499999996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7"/>
  <sheetViews>
    <sheetView showGridLines="0" showRowColHeaders="0" workbookViewId="0">
      <selection activeCell="C4" sqref="C4"/>
    </sheetView>
  </sheetViews>
  <sheetFormatPr baseColWidth="10" defaultColWidth="10.7109375" defaultRowHeight="15" x14ac:dyDescent="0.25"/>
  <cols>
    <col min="1" max="1" width="3.5703125" customWidth="1"/>
    <col min="2" max="2" width="60" bestFit="1" customWidth="1"/>
    <col min="3" max="3" width="24.7109375" bestFit="1" customWidth="1"/>
  </cols>
  <sheetData>
    <row r="1" spans="2:9" ht="15.75" thickBot="1" x14ac:dyDescent="0.3">
      <c r="E1" s="10"/>
      <c r="F1" s="10"/>
      <c r="G1" s="10"/>
      <c r="H1" s="10" t="s">
        <v>13</v>
      </c>
      <c r="I1" s="10" t="s">
        <v>12</v>
      </c>
    </row>
    <row r="2" spans="2:9" x14ac:dyDescent="0.25">
      <c r="B2" s="25" t="s">
        <v>37</v>
      </c>
      <c r="C2" s="26" t="s">
        <v>0</v>
      </c>
      <c r="E2" s="10"/>
      <c r="F2" s="10"/>
      <c r="G2" s="10"/>
      <c r="H2" s="10">
        <v>1</v>
      </c>
      <c r="I2" s="10">
        <v>2</v>
      </c>
    </row>
    <row r="3" spans="2:9" x14ac:dyDescent="0.25">
      <c r="B3" s="18"/>
      <c r="C3" s="27" t="s">
        <v>35</v>
      </c>
      <c r="E3" s="10"/>
      <c r="F3" s="10"/>
      <c r="G3" s="10"/>
      <c r="H3" s="10">
        <v>1.5</v>
      </c>
      <c r="I3" s="10">
        <v>3</v>
      </c>
    </row>
    <row r="4" spans="2:9" x14ac:dyDescent="0.25">
      <c r="B4" s="13" t="s">
        <v>19</v>
      </c>
      <c r="C4" s="42">
        <v>2100</v>
      </c>
      <c r="E4" s="10"/>
      <c r="F4" s="10"/>
      <c r="G4" s="10"/>
      <c r="H4" s="10">
        <v>2</v>
      </c>
      <c r="I4" s="10">
        <v>4</v>
      </c>
    </row>
    <row r="5" spans="2:9" ht="15.75" thickBot="1" x14ac:dyDescent="0.3">
      <c r="B5" s="12" t="s">
        <v>38</v>
      </c>
      <c r="C5" s="61">
        <v>2100</v>
      </c>
      <c r="E5" s="10"/>
      <c r="F5" s="10"/>
      <c r="G5" s="10"/>
      <c r="H5" s="10">
        <v>2.5</v>
      </c>
      <c r="I5" s="10">
        <v>5</v>
      </c>
    </row>
    <row r="6" spans="2:9" ht="15.75" thickBot="1" x14ac:dyDescent="0.3">
      <c r="C6" s="1"/>
      <c r="E6" s="10"/>
      <c r="F6" s="10"/>
      <c r="G6" s="10"/>
      <c r="H6" s="10">
        <v>3</v>
      </c>
      <c r="I6" s="10">
        <v>6</v>
      </c>
    </row>
    <row r="7" spans="2:9" x14ac:dyDescent="0.25">
      <c r="B7" s="17" t="s">
        <v>20</v>
      </c>
      <c r="C7" s="41">
        <v>1174</v>
      </c>
      <c r="E7" s="10"/>
      <c r="F7" s="10"/>
      <c r="G7" s="10"/>
      <c r="H7" s="10">
        <v>3.5</v>
      </c>
      <c r="I7" s="10">
        <v>7</v>
      </c>
    </row>
    <row r="8" spans="2:9" x14ac:dyDescent="0.25">
      <c r="B8" s="18" t="s">
        <v>21</v>
      </c>
      <c r="C8" s="42">
        <v>0</v>
      </c>
      <c r="E8" s="10"/>
      <c r="F8" s="10"/>
      <c r="G8" s="10"/>
      <c r="H8" s="10">
        <v>4</v>
      </c>
      <c r="I8" s="10">
        <v>8</v>
      </c>
    </row>
    <row r="9" spans="2:9" x14ac:dyDescent="0.25">
      <c r="B9" s="18" t="s">
        <v>22</v>
      </c>
      <c r="C9" s="42">
        <v>0</v>
      </c>
      <c r="E9" s="10"/>
      <c r="F9" s="10"/>
      <c r="G9" s="10"/>
      <c r="H9" s="10">
        <v>5</v>
      </c>
      <c r="I9" s="10">
        <v>9</v>
      </c>
    </row>
    <row r="10" spans="2:9" x14ac:dyDescent="0.25">
      <c r="B10" s="18" t="s">
        <v>23</v>
      </c>
      <c r="C10" s="42">
        <v>0</v>
      </c>
      <c r="E10" s="10"/>
      <c r="F10" s="10"/>
      <c r="G10" s="10"/>
      <c r="H10" s="10">
        <v>6</v>
      </c>
      <c r="I10" s="10">
        <v>10</v>
      </c>
    </row>
    <row r="11" spans="2:9" ht="15.75" thickBot="1" x14ac:dyDescent="0.3">
      <c r="B11" s="21" t="s">
        <v>24</v>
      </c>
      <c r="C11" s="22">
        <f>SUM(C7:C10)</f>
        <v>1174</v>
      </c>
      <c r="E11" s="10"/>
      <c r="F11" s="10"/>
      <c r="G11" s="10"/>
      <c r="H11" s="10">
        <v>7</v>
      </c>
      <c r="I11" s="10">
        <v>11</v>
      </c>
    </row>
    <row r="12" spans="2:9" ht="15.75" thickBot="1" x14ac:dyDescent="0.3">
      <c r="E12" s="10"/>
      <c r="F12" s="10"/>
      <c r="G12" s="10"/>
      <c r="H12" s="10">
        <v>8</v>
      </c>
      <c r="I12" s="10">
        <v>12</v>
      </c>
    </row>
    <row r="13" spans="2:9" x14ac:dyDescent="0.25">
      <c r="B13" s="17" t="s">
        <v>25</v>
      </c>
      <c r="C13" s="43">
        <v>25</v>
      </c>
      <c r="E13" s="10"/>
      <c r="F13" s="10"/>
      <c r="G13" s="10"/>
      <c r="H13" s="10">
        <v>9</v>
      </c>
      <c r="I13" s="10">
        <v>13</v>
      </c>
    </row>
    <row r="14" spans="2:9" x14ac:dyDescent="0.25">
      <c r="B14" s="18" t="s">
        <v>26</v>
      </c>
      <c r="C14" s="44">
        <v>4</v>
      </c>
      <c r="E14" s="10" t="s">
        <v>12</v>
      </c>
      <c r="F14" s="10">
        <f>VLOOKUP(C14,H2:I14,2,FALSE)</f>
        <v>8</v>
      </c>
      <c r="G14" s="10"/>
      <c r="H14" s="10">
        <v>10</v>
      </c>
      <c r="I14" s="10">
        <v>14</v>
      </c>
    </row>
    <row r="15" spans="2:9" x14ac:dyDescent="0.25">
      <c r="B15" s="18" t="s">
        <v>18</v>
      </c>
      <c r="C15" s="28">
        <f>VLOOKUP(C13,Inflationstabelle!B8:O47,F14,FALSE)</f>
        <v>0.36</v>
      </c>
      <c r="E15" s="11"/>
      <c r="F15" s="11"/>
      <c r="G15" s="10"/>
      <c r="H15" s="11"/>
      <c r="I15" s="11"/>
    </row>
    <row r="16" spans="2:9" x14ac:dyDescent="0.25">
      <c r="B16" s="18" t="s">
        <v>28</v>
      </c>
      <c r="C16" s="20">
        <f>C7*C15</f>
        <v>422.64</v>
      </c>
    </row>
    <row r="17" spans="2:3" ht="15.75" thickBot="1" x14ac:dyDescent="0.3">
      <c r="B17" s="21" t="s">
        <v>27</v>
      </c>
      <c r="C17" s="22">
        <f>(C8+C9+C10)*C15</f>
        <v>0</v>
      </c>
    </row>
    <row r="18" spans="2:3" ht="15.75" thickBot="1" x14ac:dyDescent="0.3"/>
    <row r="19" spans="2:3" x14ac:dyDescent="0.25">
      <c r="B19" s="17" t="s">
        <v>29</v>
      </c>
      <c r="C19" s="45">
        <v>9.8500000000000004E-2</v>
      </c>
    </row>
    <row r="20" spans="2:3" x14ac:dyDescent="0.25">
      <c r="B20" s="18" t="s">
        <v>30</v>
      </c>
      <c r="C20" s="23">
        <f>(C7+C8)*C15*C19</f>
        <v>41.630040000000001</v>
      </c>
    </row>
    <row r="21" spans="2:3" x14ac:dyDescent="0.25">
      <c r="B21" s="18" t="s">
        <v>31</v>
      </c>
      <c r="C21" s="46">
        <v>0.2</v>
      </c>
    </row>
    <row r="22" spans="2:3" ht="15.75" thickBot="1" x14ac:dyDescent="0.3">
      <c r="B22" s="21" t="s">
        <v>32</v>
      </c>
      <c r="C22" s="24">
        <f>C16*C21</f>
        <v>84.528000000000006</v>
      </c>
    </row>
    <row r="23" spans="2:3" ht="15.75" thickBot="1" x14ac:dyDescent="0.3"/>
    <row r="24" spans="2:3" x14ac:dyDescent="0.25">
      <c r="B24" s="17" t="s">
        <v>33</v>
      </c>
      <c r="C24" s="47">
        <v>0</v>
      </c>
    </row>
    <row r="25" spans="2:3" ht="15.75" thickBot="1" x14ac:dyDescent="0.3">
      <c r="B25" s="21" t="s">
        <v>34</v>
      </c>
      <c r="C25" s="22">
        <f>C16+C17-C20-C22</f>
        <v>296.48195999999996</v>
      </c>
    </row>
    <row r="26" spans="2:3" ht="15.75" thickBot="1" x14ac:dyDescent="0.3"/>
    <row r="27" spans="2:3" ht="15.75" thickBot="1" x14ac:dyDescent="0.3">
      <c r="B27" s="35" t="s">
        <v>42</v>
      </c>
      <c r="C27" s="36">
        <f>C25+C24-C5</f>
        <v>-1803.5180399999999</v>
      </c>
    </row>
  </sheetData>
  <sheetProtection algorithmName="SHA-512" hashValue="bLtJThNewSgKOwvMEup3LAQLWw505sqJZGyOHLHg7id6JWYAD+hEF/GLTBFB8UCCD61RV/jdwjbsm8QBsCRdTw==" saltValue="5M/YA36HpYO5krVWgpTBiA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8"/>
  <sheetViews>
    <sheetView showGridLines="0" showRowColHeaders="0" workbookViewId="0"/>
  </sheetViews>
  <sheetFormatPr baseColWidth="10" defaultColWidth="10.7109375" defaultRowHeight="15" x14ac:dyDescent="0.25"/>
  <cols>
    <col min="1" max="1" width="3.7109375" customWidth="1"/>
    <col min="2" max="2" width="33.85546875" bestFit="1" customWidth="1"/>
    <col min="3" max="3" width="14.7109375" customWidth="1"/>
    <col min="4" max="4" width="16.140625" customWidth="1"/>
    <col min="5" max="5" width="16.42578125" customWidth="1"/>
  </cols>
  <sheetData>
    <row r="1" spans="2:5" ht="15.75" thickBot="1" x14ac:dyDescent="0.3"/>
    <row r="2" spans="2:5" ht="15.75" thickBot="1" x14ac:dyDescent="0.3">
      <c r="B2" s="54" t="s">
        <v>17</v>
      </c>
      <c r="C2" s="55" t="s">
        <v>8</v>
      </c>
      <c r="D2" s="55" t="s">
        <v>9</v>
      </c>
      <c r="E2" s="56" t="s">
        <v>6</v>
      </c>
    </row>
    <row r="3" spans="2:5" x14ac:dyDescent="0.25">
      <c r="B3" s="62" t="s">
        <v>39</v>
      </c>
      <c r="C3" s="34"/>
      <c r="D3" s="34"/>
      <c r="E3" s="19"/>
    </row>
    <row r="4" spans="2:5" ht="15.75" thickBot="1" x14ac:dyDescent="0.3">
      <c r="B4" s="63"/>
      <c r="C4" s="30">
        <f>'Rechner Rentenlücke Person 1'!C5</f>
        <v>2500</v>
      </c>
      <c r="D4" s="30">
        <f>'Rechner Rentenlücke Person 2'!C5</f>
        <v>2100</v>
      </c>
      <c r="E4" s="30">
        <f>C4+D4</f>
        <v>4600</v>
      </c>
    </row>
    <row r="5" spans="2:5" x14ac:dyDescent="0.25">
      <c r="B5" s="64" t="s">
        <v>40</v>
      </c>
      <c r="C5" s="32"/>
      <c r="D5" s="29"/>
      <c r="E5" s="29"/>
    </row>
    <row r="6" spans="2:5" x14ac:dyDescent="0.25">
      <c r="B6" s="65"/>
      <c r="C6" s="33"/>
      <c r="D6" s="19"/>
      <c r="E6" s="19"/>
    </row>
    <row r="7" spans="2:5" ht="15.75" thickBot="1" x14ac:dyDescent="0.3">
      <c r="B7" s="66"/>
      <c r="C7" s="31">
        <f>'Rechner Rentenlücke Person 1'!C25+'Rechner Rentenlücke Person 1'!C24</f>
        <v>325.86077999999998</v>
      </c>
      <c r="D7" s="30">
        <f>'Rechner Rentenlücke Person 2'!C25+'Rechner Rentenlücke Person 2'!C24</f>
        <v>296.48195999999996</v>
      </c>
      <c r="E7" s="30">
        <f>C7+D7</f>
        <v>622.34273999999994</v>
      </c>
    </row>
    <row r="8" spans="2:5" ht="15.75" thickBot="1" x14ac:dyDescent="0.3">
      <c r="B8" s="35" t="s">
        <v>41</v>
      </c>
      <c r="C8" s="38">
        <f>'Rechner Rentenlücke Person 1'!C27</f>
        <v>-2174.13922</v>
      </c>
      <c r="D8" s="38">
        <f>'Rechner Rentenlücke Person 2'!C27</f>
        <v>-1803.5180399999999</v>
      </c>
      <c r="E8" s="37">
        <f>E7-E4</f>
        <v>-3977.65726</v>
      </c>
    </row>
  </sheetData>
  <sheetProtection algorithmName="SHA-512" hashValue="ENMcCCbS/16qimYEpq2tDjAXhTeAIfamwuY+pNzgCQsXDdgQ74EwH/ic4zGtlNxv9wZJUswnQ2cAy9DOs0qdyQ==" saltValue="AauL/yvc1wcyfn/SRQm/Yw==" spinCount="100000" sheet="1" objects="1" scenarios="1"/>
  <mergeCells count="2">
    <mergeCell ref="B3:B4"/>
    <mergeCell ref="B5:B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9"/>
  <sheetViews>
    <sheetView showGridLines="0" showRowColHeaders="0" workbookViewId="0"/>
  </sheetViews>
  <sheetFormatPr baseColWidth="10" defaultColWidth="10.7109375" defaultRowHeight="15" x14ac:dyDescent="0.25"/>
  <cols>
    <col min="1" max="1" width="2.7109375" customWidth="1"/>
    <col min="2" max="15" width="7" customWidth="1"/>
  </cols>
  <sheetData>
    <row r="1" spans="2:15" ht="9" customHeight="1" x14ac:dyDescent="0.25"/>
    <row r="2" spans="2:15" ht="19.5" x14ac:dyDescent="0.3">
      <c r="B2" s="59" t="s">
        <v>5</v>
      </c>
    </row>
    <row r="4" spans="2:15" x14ac:dyDescent="0.25">
      <c r="B4" s="2" t="s">
        <v>15</v>
      </c>
      <c r="C4" s="2"/>
      <c r="D4" s="2"/>
      <c r="E4" s="2"/>
      <c r="F4" s="2"/>
      <c r="G4" s="2"/>
      <c r="H4" s="2"/>
      <c r="I4" s="2"/>
    </row>
    <row r="5" spans="2:15" x14ac:dyDescent="0.25">
      <c r="B5" s="2"/>
      <c r="C5" s="2"/>
      <c r="D5" s="2"/>
      <c r="E5" s="2"/>
      <c r="F5" s="2"/>
      <c r="G5" s="2"/>
      <c r="H5" s="2"/>
      <c r="I5" s="2"/>
    </row>
    <row r="6" spans="2:15" ht="15.75" x14ac:dyDescent="0.25">
      <c r="B6" s="57"/>
      <c r="C6" s="58" t="s">
        <v>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5.75" x14ac:dyDescent="0.25">
      <c r="B7" s="57" t="s">
        <v>2</v>
      </c>
      <c r="C7" s="57">
        <v>1</v>
      </c>
      <c r="D7" s="57">
        <v>1.5</v>
      </c>
      <c r="E7" s="57">
        <v>2</v>
      </c>
      <c r="F7" s="57">
        <v>2.5</v>
      </c>
      <c r="G7" s="57">
        <v>3</v>
      </c>
      <c r="H7" s="57">
        <v>3.5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</row>
    <row r="8" spans="2:15" ht="15.75" x14ac:dyDescent="0.25">
      <c r="B8" s="57">
        <v>1</v>
      </c>
      <c r="C8" s="3">
        <v>0.99</v>
      </c>
      <c r="D8" s="4">
        <v>0.98499999999999999</v>
      </c>
      <c r="E8" s="3">
        <v>0.98</v>
      </c>
      <c r="F8" s="4">
        <v>0.97499999999999998</v>
      </c>
      <c r="G8" s="3">
        <v>0.97</v>
      </c>
      <c r="H8" s="4">
        <v>0.96499999999999997</v>
      </c>
      <c r="I8" s="3">
        <v>0.96</v>
      </c>
      <c r="J8" s="4">
        <v>0.95</v>
      </c>
      <c r="K8" s="3">
        <v>0.94</v>
      </c>
      <c r="L8" s="4">
        <v>0.93</v>
      </c>
      <c r="M8" s="3">
        <v>0.92</v>
      </c>
      <c r="N8" s="4">
        <v>0.91</v>
      </c>
      <c r="O8" s="3">
        <v>0.9</v>
      </c>
    </row>
    <row r="9" spans="2:15" ht="15.75" x14ac:dyDescent="0.25">
      <c r="B9" s="57">
        <v>2</v>
      </c>
      <c r="C9" s="3">
        <v>0.98</v>
      </c>
      <c r="D9" s="4">
        <v>0.97</v>
      </c>
      <c r="E9" s="3">
        <v>0.96</v>
      </c>
      <c r="F9" s="4">
        <v>0.95099999999999996</v>
      </c>
      <c r="G9" s="3">
        <v>0.94099999999999995</v>
      </c>
      <c r="H9" s="4">
        <v>0.93100000000000005</v>
      </c>
      <c r="I9" s="3">
        <v>0.92200000000000004</v>
      </c>
      <c r="J9" s="4">
        <v>0.90300000000000002</v>
      </c>
      <c r="K9" s="3">
        <v>0.84399999999999997</v>
      </c>
      <c r="L9" s="4">
        <v>0.86499999999999999</v>
      </c>
      <c r="M9" s="3">
        <v>0.84599999999999997</v>
      </c>
      <c r="N9" s="4">
        <v>0.82799999999999996</v>
      </c>
      <c r="O9" s="3">
        <v>0.81</v>
      </c>
    </row>
    <row r="10" spans="2:15" ht="15.75" x14ac:dyDescent="0.25">
      <c r="B10" s="57">
        <v>3</v>
      </c>
      <c r="C10" s="3">
        <v>0.97</v>
      </c>
      <c r="D10" s="4">
        <v>0.95599999999999996</v>
      </c>
      <c r="E10" s="3">
        <v>0.94099999999999995</v>
      </c>
      <c r="F10" s="4">
        <v>0.92700000000000005</v>
      </c>
      <c r="G10" s="3">
        <v>0.91300000000000003</v>
      </c>
      <c r="H10" s="4">
        <v>0.89900000000000002</v>
      </c>
      <c r="I10" s="3">
        <v>0.88500000000000001</v>
      </c>
      <c r="J10" s="4">
        <v>0.85699999999999998</v>
      </c>
      <c r="K10" s="3">
        <v>0.83099999999999996</v>
      </c>
      <c r="L10" s="4">
        <v>0.80400000000000005</v>
      </c>
      <c r="M10" s="3">
        <v>0.77900000000000003</v>
      </c>
      <c r="N10" s="4">
        <v>0.754</v>
      </c>
      <c r="O10" s="3">
        <v>0.72899999999999998</v>
      </c>
    </row>
    <row r="11" spans="2:15" ht="15.75" x14ac:dyDescent="0.25">
      <c r="B11" s="57">
        <v>4</v>
      </c>
      <c r="C11" s="3">
        <v>0.96099999999999997</v>
      </c>
      <c r="D11" s="4">
        <v>0.94099999999999995</v>
      </c>
      <c r="E11" s="3">
        <v>0.92200000000000004</v>
      </c>
      <c r="F11" s="4">
        <v>0.90400000000000003</v>
      </c>
      <c r="G11" s="3">
        <v>0.88500000000000001</v>
      </c>
      <c r="H11" s="4">
        <v>0.86699999999999999</v>
      </c>
      <c r="I11" s="3">
        <v>0.84899999999999998</v>
      </c>
      <c r="J11" s="4">
        <v>0.81499999999999995</v>
      </c>
      <c r="K11" s="3">
        <v>0.78100000000000003</v>
      </c>
      <c r="L11" s="4">
        <v>0.748</v>
      </c>
      <c r="M11" s="3">
        <v>0.71599999999999997</v>
      </c>
      <c r="N11" s="4">
        <v>0.68600000000000005</v>
      </c>
      <c r="O11" s="3">
        <v>0.65600000000000003</v>
      </c>
    </row>
    <row r="12" spans="2:15" ht="15.75" x14ac:dyDescent="0.25">
      <c r="B12" s="57">
        <v>5</v>
      </c>
      <c r="C12" s="3">
        <v>0.95099999999999996</v>
      </c>
      <c r="D12" s="4">
        <v>0.92700000000000005</v>
      </c>
      <c r="E12" s="3">
        <v>0.90400000000000003</v>
      </c>
      <c r="F12" s="4">
        <v>0.88100000000000001</v>
      </c>
      <c r="G12" s="3">
        <v>0.85899999999999999</v>
      </c>
      <c r="H12" s="4">
        <v>0.83699999999999997</v>
      </c>
      <c r="I12" s="3">
        <v>0.81499999999999995</v>
      </c>
      <c r="J12" s="4">
        <v>0.77400000000000002</v>
      </c>
      <c r="K12" s="3">
        <v>0.73399999999999999</v>
      </c>
      <c r="L12" s="4">
        <v>0.69599999999999995</v>
      </c>
      <c r="M12" s="3">
        <v>0.65900000000000003</v>
      </c>
      <c r="N12" s="4">
        <v>0.624</v>
      </c>
      <c r="O12" s="3">
        <v>0.59</v>
      </c>
    </row>
    <row r="13" spans="2:15" ht="15.75" x14ac:dyDescent="0.25">
      <c r="B13" s="57">
        <v>6</v>
      </c>
      <c r="C13" s="3">
        <v>0.94099999999999995</v>
      </c>
      <c r="D13" s="4">
        <v>0.91300000000000003</v>
      </c>
      <c r="E13" s="3">
        <v>0.88600000000000001</v>
      </c>
      <c r="F13" s="4">
        <v>0.85899999999999999</v>
      </c>
      <c r="G13" s="3">
        <v>0.83299999999999996</v>
      </c>
      <c r="H13" s="4">
        <v>0.80800000000000005</v>
      </c>
      <c r="I13" s="3">
        <v>0.78300000000000003</v>
      </c>
      <c r="J13" s="4">
        <v>0.73499999999999999</v>
      </c>
      <c r="K13" s="3">
        <v>0.69</v>
      </c>
      <c r="L13" s="4">
        <v>0.64700000000000002</v>
      </c>
      <c r="M13" s="3">
        <v>0.60599999999999998</v>
      </c>
      <c r="N13" s="4">
        <v>0.56799999999999995</v>
      </c>
      <c r="O13" s="3">
        <v>0.53100000000000003</v>
      </c>
    </row>
    <row r="14" spans="2:15" ht="15.75" x14ac:dyDescent="0.25">
      <c r="B14" s="57">
        <v>7</v>
      </c>
      <c r="C14" s="3">
        <v>0.93200000000000005</v>
      </c>
      <c r="D14" s="4">
        <v>0.9</v>
      </c>
      <c r="E14" s="3">
        <v>0.86799999999999999</v>
      </c>
      <c r="F14" s="4">
        <v>0.83799999999999997</v>
      </c>
      <c r="G14" s="3">
        <v>0.80800000000000005</v>
      </c>
      <c r="H14" s="4">
        <v>0.77900000000000003</v>
      </c>
      <c r="I14" s="3">
        <v>0.751</v>
      </c>
      <c r="J14" s="4">
        <v>0.69799999999999995</v>
      </c>
      <c r="K14" s="3">
        <v>0.64800000000000002</v>
      </c>
      <c r="L14" s="4">
        <v>0.60199999999999998</v>
      </c>
      <c r="M14" s="3">
        <v>0.55800000000000005</v>
      </c>
      <c r="N14" s="4">
        <v>0.51700000000000002</v>
      </c>
      <c r="O14" s="3">
        <v>0.47799999999999998</v>
      </c>
    </row>
    <row r="15" spans="2:15" ht="15.75" x14ac:dyDescent="0.25">
      <c r="B15" s="57">
        <v>8</v>
      </c>
      <c r="C15" s="3">
        <v>0.92300000000000004</v>
      </c>
      <c r="D15" s="4">
        <v>0.88600000000000001</v>
      </c>
      <c r="E15" s="3">
        <v>0.85099999999999998</v>
      </c>
      <c r="F15" s="4">
        <v>0.81699999999999995</v>
      </c>
      <c r="G15" s="3">
        <v>0.78400000000000003</v>
      </c>
      <c r="H15" s="4">
        <v>0.752</v>
      </c>
      <c r="I15" s="3">
        <v>0.72099999999999997</v>
      </c>
      <c r="J15" s="4">
        <v>0.66300000000000003</v>
      </c>
      <c r="K15" s="3">
        <v>0.61</v>
      </c>
      <c r="L15" s="4">
        <v>0.56000000000000005</v>
      </c>
      <c r="M15" s="3">
        <v>0.51300000000000001</v>
      </c>
      <c r="N15" s="4">
        <v>0.47</v>
      </c>
      <c r="O15" s="3">
        <v>0.43</v>
      </c>
    </row>
    <row r="16" spans="2:15" ht="15.75" x14ac:dyDescent="0.25">
      <c r="B16" s="57">
        <v>9</v>
      </c>
      <c r="C16" s="3">
        <v>0.91400000000000003</v>
      </c>
      <c r="D16" s="4">
        <v>0.873</v>
      </c>
      <c r="E16" s="3">
        <v>0.83399999999999996</v>
      </c>
      <c r="F16" s="4">
        <v>0.79600000000000004</v>
      </c>
      <c r="G16" s="3">
        <v>0.76</v>
      </c>
      <c r="H16" s="4">
        <v>0.72599999999999998</v>
      </c>
      <c r="I16" s="3">
        <v>0.69299999999999995</v>
      </c>
      <c r="J16" s="4">
        <v>0.63</v>
      </c>
      <c r="K16" s="3">
        <v>0.57299999999999995</v>
      </c>
      <c r="L16" s="4">
        <v>0.52</v>
      </c>
      <c r="M16" s="3">
        <v>0.47199999999999998</v>
      </c>
      <c r="N16" s="4">
        <v>0.42799999999999999</v>
      </c>
      <c r="O16" s="3">
        <v>0.38700000000000001</v>
      </c>
    </row>
    <row r="17" spans="2:15" ht="15.75" x14ac:dyDescent="0.25">
      <c r="B17" s="57">
        <v>10</v>
      </c>
      <c r="C17" s="3">
        <v>0.90400000000000003</v>
      </c>
      <c r="D17" s="4">
        <v>0.86</v>
      </c>
      <c r="E17" s="3">
        <v>0.81699999999999995</v>
      </c>
      <c r="F17" s="4">
        <v>0.77600000000000002</v>
      </c>
      <c r="G17" s="3">
        <v>0.73699999999999999</v>
      </c>
      <c r="H17" s="4">
        <v>0.7</v>
      </c>
      <c r="I17" s="3">
        <v>0.66500000000000004</v>
      </c>
      <c r="J17" s="4">
        <v>0.59899999999999998</v>
      </c>
      <c r="K17" s="3">
        <v>0.53900000000000003</v>
      </c>
      <c r="L17" s="4">
        <v>0.48399999999999999</v>
      </c>
      <c r="M17" s="3">
        <v>0.434</v>
      </c>
      <c r="N17" s="4">
        <v>0.38900000000000001</v>
      </c>
      <c r="O17" s="3">
        <v>0.34899999999999998</v>
      </c>
    </row>
    <row r="18" spans="2:15" ht="15.75" x14ac:dyDescent="0.25">
      <c r="B18" s="57">
        <v>11</v>
      </c>
      <c r="C18" s="3">
        <v>0.89500000000000002</v>
      </c>
      <c r="D18" s="4">
        <v>0.84699999999999998</v>
      </c>
      <c r="E18" s="3">
        <v>0.80100000000000005</v>
      </c>
      <c r="F18" s="4">
        <v>0.75700000000000001</v>
      </c>
      <c r="G18" s="3">
        <v>0.71499999999999997</v>
      </c>
      <c r="H18" s="4">
        <v>0.67600000000000005</v>
      </c>
      <c r="I18" s="3">
        <v>0.63800000000000001</v>
      </c>
      <c r="J18" s="4">
        <v>0.56899999999999995</v>
      </c>
      <c r="K18" s="3">
        <v>0.50600000000000001</v>
      </c>
      <c r="L18" s="4">
        <v>0.45</v>
      </c>
      <c r="M18" s="3">
        <v>0.4</v>
      </c>
      <c r="N18" s="4">
        <v>0.35399999999999998</v>
      </c>
      <c r="O18" s="3">
        <v>0.314</v>
      </c>
    </row>
    <row r="19" spans="2:15" ht="15.75" x14ac:dyDescent="0.25">
      <c r="B19" s="57">
        <v>12</v>
      </c>
      <c r="C19" s="3">
        <v>0.88600000000000001</v>
      </c>
      <c r="D19" s="4">
        <v>0.83399999999999996</v>
      </c>
      <c r="E19" s="3">
        <v>0.78500000000000003</v>
      </c>
      <c r="F19" s="4">
        <v>0.73799999999999999</v>
      </c>
      <c r="G19" s="3">
        <v>0.69399999999999995</v>
      </c>
      <c r="H19" s="4">
        <v>0.65200000000000002</v>
      </c>
      <c r="I19" s="3">
        <v>0.61299999999999999</v>
      </c>
      <c r="J19" s="4">
        <v>0.54</v>
      </c>
      <c r="K19" s="3">
        <v>0.47599999999999998</v>
      </c>
      <c r="L19" s="4">
        <v>0.41899999999999998</v>
      </c>
      <c r="M19" s="3">
        <v>0.36799999999999999</v>
      </c>
      <c r="N19" s="4">
        <v>0.32200000000000001</v>
      </c>
      <c r="O19" s="3">
        <v>0.28199999999999997</v>
      </c>
    </row>
    <row r="20" spans="2:15" ht="15.75" x14ac:dyDescent="0.25">
      <c r="B20" s="57">
        <v>13</v>
      </c>
      <c r="C20" s="3">
        <v>0.878</v>
      </c>
      <c r="D20" s="4">
        <v>0.82199999999999995</v>
      </c>
      <c r="E20" s="3">
        <v>0.76900000000000002</v>
      </c>
      <c r="F20" s="4">
        <v>0.72</v>
      </c>
      <c r="G20" s="3">
        <v>0.67300000000000004</v>
      </c>
      <c r="H20" s="4">
        <v>0.629</v>
      </c>
      <c r="I20" s="3">
        <v>0.58799999999999997</v>
      </c>
      <c r="J20" s="4">
        <v>0.51300000000000001</v>
      </c>
      <c r="K20" s="3">
        <v>0.44700000000000001</v>
      </c>
      <c r="L20" s="4">
        <v>0.38900000000000001</v>
      </c>
      <c r="M20" s="3">
        <v>0.33800000000000002</v>
      </c>
      <c r="N20" s="4">
        <v>0.29299999999999998</v>
      </c>
      <c r="O20" s="3">
        <v>0.254</v>
      </c>
    </row>
    <row r="21" spans="2:15" ht="15.75" x14ac:dyDescent="0.25">
      <c r="B21" s="57">
        <v>14</v>
      </c>
      <c r="C21" s="3">
        <v>0.86899999999999999</v>
      </c>
      <c r="D21" s="4">
        <v>0.80900000000000005</v>
      </c>
      <c r="E21" s="3">
        <v>0.754</v>
      </c>
      <c r="F21" s="4">
        <v>0.70199999999999996</v>
      </c>
      <c r="G21" s="3">
        <v>0.65300000000000002</v>
      </c>
      <c r="H21" s="4">
        <v>0.60699999999999998</v>
      </c>
      <c r="I21" s="3">
        <v>0.56499999999999995</v>
      </c>
      <c r="J21" s="4">
        <v>0.48799999999999999</v>
      </c>
      <c r="K21" s="3">
        <v>0.42099999999999999</v>
      </c>
      <c r="L21" s="4">
        <v>0.36199999999999999</v>
      </c>
      <c r="M21" s="3">
        <v>0.311</v>
      </c>
      <c r="N21" s="4">
        <v>0.26700000000000002</v>
      </c>
      <c r="O21" s="3">
        <v>0.22900000000000001</v>
      </c>
    </row>
    <row r="22" spans="2:15" ht="15.75" x14ac:dyDescent="0.25">
      <c r="B22" s="57">
        <v>15</v>
      </c>
      <c r="C22" s="3">
        <v>0.86</v>
      </c>
      <c r="D22" s="4">
        <v>0.79700000000000004</v>
      </c>
      <c r="E22" s="3">
        <v>0.73899999999999999</v>
      </c>
      <c r="F22" s="4">
        <v>0.68400000000000005</v>
      </c>
      <c r="G22" s="3">
        <v>0.63300000000000001</v>
      </c>
      <c r="H22" s="4">
        <v>0.58599999999999997</v>
      </c>
      <c r="I22" s="3">
        <v>0.54200000000000004</v>
      </c>
      <c r="J22" s="4">
        <v>0.46300000000000002</v>
      </c>
      <c r="K22" s="3">
        <v>0.39500000000000002</v>
      </c>
      <c r="L22" s="4">
        <v>0.33700000000000002</v>
      </c>
      <c r="M22" s="3">
        <v>0.28599999999999998</v>
      </c>
      <c r="N22" s="4">
        <v>0.24299999999999999</v>
      </c>
      <c r="O22" s="3">
        <v>0.20599999999999999</v>
      </c>
    </row>
    <row r="23" spans="2:15" ht="15.75" x14ac:dyDescent="0.25">
      <c r="B23" s="57">
        <v>16</v>
      </c>
      <c r="C23" s="3">
        <v>0.85099999999999998</v>
      </c>
      <c r="D23" s="4">
        <v>0.78500000000000003</v>
      </c>
      <c r="E23" s="3">
        <v>0.72399999999999998</v>
      </c>
      <c r="F23" s="4">
        <v>0.66700000000000004</v>
      </c>
      <c r="G23" s="3">
        <v>0.61399999999999999</v>
      </c>
      <c r="H23" s="4">
        <v>0.56599999999999995</v>
      </c>
      <c r="I23" s="3">
        <v>0.52</v>
      </c>
      <c r="J23" s="4">
        <v>0.44</v>
      </c>
      <c r="K23" s="3">
        <v>0.372</v>
      </c>
      <c r="L23" s="4">
        <v>0.313</v>
      </c>
      <c r="M23" s="3">
        <v>0.26300000000000001</v>
      </c>
      <c r="N23" s="4">
        <v>0.221</v>
      </c>
      <c r="O23" s="3">
        <v>0.185</v>
      </c>
    </row>
    <row r="24" spans="2:15" ht="15.75" x14ac:dyDescent="0.25">
      <c r="B24" s="57">
        <v>17</v>
      </c>
      <c r="C24" s="3">
        <v>0.84299999999999997</v>
      </c>
      <c r="D24" s="4">
        <v>0.77300000000000002</v>
      </c>
      <c r="E24" s="3">
        <v>0.70899999999999996</v>
      </c>
      <c r="F24" s="4">
        <v>0.65</v>
      </c>
      <c r="G24" s="3">
        <v>0.59599999999999997</v>
      </c>
      <c r="H24" s="4">
        <v>0.54600000000000004</v>
      </c>
      <c r="I24" s="3">
        <v>0.5</v>
      </c>
      <c r="J24" s="4">
        <v>0.41799999999999998</v>
      </c>
      <c r="K24" s="3">
        <v>0.34899999999999998</v>
      </c>
      <c r="L24" s="4">
        <v>0.29099999999999998</v>
      </c>
      <c r="M24" s="3">
        <v>0.24199999999999999</v>
      </c>
      <c r="N24" s="4">
        <v>0.20100000000000001</v>
      </c>
      <c r="O24" s="3">
        <v>0.16700000000000001</v>
      </c>
    </row>
    <row r="25" spans="2:15" ht="15.75" x14ac:dyDescent="0.25">
      <c r="B25" s="57">
        <v>18</v>
      </c>
      <c r="C25" s="3">
        <v>0.83499999999999996</v>
      </c>
      <c r="D25" s="4">
        <v>0.76200000000000001</v>
      </c>
      <c r="E25" s="3">
        <v>0.69499999999999995</v>
      </c>
      <c r="F25" s="4">
        <v>0.63400000000000001</v>
      </c>
      <c r="G25" s="3">
        <v>0.57799999999999996</v>
      </c>
      <c r="H25" s="4">
        <v>0.52700000000000002</v>
      </c>
      <c r="I25" s="3">
        <v>0.48</v>
      </c>
      <c r="J25" s="4">
        <v>0.39700000000000002</v>
      </c>
      <c r="K25" s="3">
        <v>0.32800000000000001</v>
      </c>
      <c r="L25" s="4">
        <v>0.27100000000000002</v>
      </c>
      <c r="M25" s="3">
        <v>0.223</v>
      </c>
      <c r="N25" s="4">
        <v>0.183</v>
      </c>
      <c r="O25" s="3">
        <v>0.15</v>
      </c>
    </row>
    <row r="26" spans="2:15" ht="15.75" x14ac:dyDescent="0.25">
      <c r="B26" s="57">
        <v>19</v>
      </c>
      <c r="C26" s="3">
        <v>0.82599999999999996</v>
      </c>
      <c r="D26" s="4">
        <v>0.75</v>
      </c>
      <c r="E26" s="3">
        <v>0.68100000000000005</v>
      </c>
      <c r="F26" s="4">
        <v>0.61799999999999999</v>
      </c>
      <c r="G26" s="3">
        <v>0.56100000000000005</v>
      </c>
      <c r="H26" s="4">
        <v>0.50800000000000001</v>
      </c>
      <c r="I26" s="3">
        <v>0.46</v>
      </c>
      <c r="J26" s="4">
        <v>0.377</v>
      </c>
      <c r="K26" s="3">
        <v>0.309</v>
      </c>
      <c r="L26" s="4">
        <v>0.252</v>
      </c>
      <c r="M26" s="3">
        <v>0.20499999999999999</v>
      </c>
      <c r="N26" s="4">
        <v>0.16700000000000001</v>
      </c>
      <c r="O26" s="3">
        <v>0.13500000000000001</v>
      </c>
    </row>
    <row r="27" spans="2:15" ht="15.75" x14ac:dyDescent="0.25">
      <c r="B27" s="57">
        <v>20</v>
      </c>
      <c r="C27" s="3">
        <v>0.81799999999999995</v>
      </c>
      <c r="D27" s="4">
        <v>0.73899999999999999</v>
      </c>
      <c r="E27" s="3">
        <v>0.66800000000000004</v>
      </c>
      <c r="F27" s="4">
        <v>0.60299999999999998</v>
      </c>
      <c r="G27" s="3">
        <v>0.54400000000000004</v>
      </c>
      <c r="H27" s="4">
        <v>0.49</v>
      </c>
      <c r="I27" s="3">
        <v>0.442</v>
      </c>
      <c r="J27" s="4">
        <v>0.35799999999999998</v>
      </c>
      <c r="K27" s="3">
        <v>0.28999999999999998</v>
      </c>
      <c r="L27" s="4">
        <v>0.23400000000000001</v>
      </c>
      <c r="M27" s="3">
        <v>0.189</v>
      </c>
      <c r="N27" s="4">
        <v>0.152</v>
      </c>
      <c r="O27" s="3">
        <v>0.122</v>
      </c>
    </row>
    <row r="28" spans="2:15" ht="15.75" x14ac:dyDescent="0.25">
      <c r="B28" s="57">
        <v>21</v>
      </c>
      <c r="C28" s="3">
        <v>0.81</v>
      </c>
      <c r="D28" s="4">
        <v>0.72799999999999998</v>
      </c>
      <c r="E28" s="3">
        <v>0.65400000000000003</v>
      </c>
      <c r="F28" s="4">
        <v>0.58799999999999997</v>
      </c>
      <c r="G28" s="3">
        <v>0.52700000000000002</v>
      </c>
      <c r="H28" s="4">
        <v>0.47299999999999998</v>
      </c>
      <c r="I28" s="3">
        <v>0.42399999999999999</v>
      </c>
      <c r="J28" s="4">
        <v>0.34100000000000003</v>
      </c>
      <c r="K28" s="3">
        <v>0.27300000000000002</v>
      </c>
      <c r="L28" s="4">
        <v>0.218</v>
      </c>
      <c r="M28" s="3">
        <v>0.17399999999999999</v>
      </c>
      <c r="N28" s="4">
        <v>0.13800000000000001</v>
      </c>
      <c r="O28" s="3">
        <v>0.109</v>
      </c>
    </row>
    <row r="29" spans="2:15" ht="15.75" x14ac:dyDescent="0.25">
      <c r="B29" s="57">
        <v>22</v>
      </c>
      <c r="C29" s="3">
        <v>0.80200000000000005</v>
      </c>
      <c r="D29" s="4">
        <v>0.71699999999999997</v>
      </c>
      <c r="E29" s="3">
        <v>0.64100000000000001</v>
      </c>
      <c r="F29" s="4">
        <v>0.57299999999999995</v>
      </c>
      <c r="G29" s="3">
        <v>0.51200000000000001</v>
      </c>
      <c r="H29" s="4">
        <v>0.45700000000000002</v>
      </c>
      <c r="I29" s="3">
        <v>0.40699999999999997</v>
      </c>
      <c r="J29" s="4">
        <v>0.32400000000000001</v>
      </c>
      <c r="K29" s="3">
        <v>0.25600000000000001</v>
      </c>
      <c r="L29" s="4">
        <v>0.20300000000000001</v>
      </c>
      <c r="M29" s="3">
        <v>0.16</v>
      </c>
      <c r="N29" s="4">
        <v>0.126</v>
      </c>
      <c r="O29" s="3">
        <v>9.8000000000000004E-2</v>
      </c>
    </row>
    <row r="30" spans="2:15" ht="15.75" x14ac:dyDescent="0.25">
      <c r="B30" s="57">
        <v>23</v>
      </c>
      <c r="C30" s="3">
        <v>0.79400000000000004</v>
      </c>
      <c r="D30" s="4">
        <v>0.70599999999999996</v>
      </c>
      <c r="E30" s="3">
        <v>0.628</v>
      </c>
      <c r="F30" s="4">
        <v>0.55900000000000005</v>
      </c>
      <c r="G30" s="3">
        <v>0.496</v>
      </c>
      <c r="H30" s="4">
        <v>0.441</v>
      </c>
      <c r="I30" s="3">
        <v>0.39100000000000001</v>
      </c>
      <c r="J30" s="4">
        <v>0.307</v>
      </c>
      <c r="K30" s="3">
        <v>0.24099999999999999</v>
      </c>
      <c r="L30" s="4">
        <v>0.188</v>
      </c>
      <c r="M30" s="3">
        <v>0.14699999999999999</v>
      </c>
      <c r="N30" s="4">
        <v>0.114</v>
      </c>
      <c r="O30" s="3">
        <v>8.8999999999999996E-2</v>
      </c>
    </row>
    <row r="31" spans="2:15" ht="15.75" x14ac:dyDescent="0.25">
      <c r="B31" s="57">
        <v>24</v>
      </c>
      <c r="C31" s="3">
        <v>0.78600000000000003</v>
      </c>
      <c r="D31" s="4">
        <v>0.69599999999999995</v>
      </c>
      <c r="E31" s="3">
        <v>0.61599999999999999</v>
      </c>
      <c r="F31" s="4">
        <v>0.54500000000000004</v>
      </c>
      <c r="G31" s="3">
        <v>0.48099999999999998</v>
      </c>
      <c r="H31" s="4">
        <v>0.42499999999999999</v>
      </c>
      <c r="I31" s="3">
        <v>0.375</v>
      </c>
      <c r="J31" s="4">
        <v>0.29199999999999998</v>
      </c>
      <c r="K31" s="3">
        <v>0.22700000000000001</v>
      </c>
      <c r="L31" s="4">
        <v>0.17499999999999999</v>
      </c>
      <c r="M31" s="3">
        <v>0.13500000000000001</v>
      </c>
      <c r="N31" s="4">
        <v>0.104</v>
      </c>
      <c r="O31" s="3">
        <v>0.08</v>
      </c>
    </row>
    <row r="32" spans="2:15" ht="15.75" x14ac:dyDescent="0.25">
      <c r="B32" s="57">
        <v>25</v>
      </c>
      <c r="C32" s="3">
        <v>0.77800000000000002</v>
      </c>
      <c r="D32" s="4">
        <v>0.68500000000000005</v>
      </c>
      <c r="E32" s="3">
        <v>0.60299999999999998</v>
      </c>
      <c r="F32" s="4">
        <v>0.53100000000000003</v>
      </c>
      <c r="G32" s="3">
        <v>0.46700000000000003</v>
      </c>
      <c r="H32" s="4">
        <v>0.41</v>
      </c>
      <c r="I32" s="3">
        <v>0.36</v>
      </c>
      <c r="J32" s="4">
        <v>0.27700000000000002</v>
      </c>
      <c r="K32" s="3">
        <v>0.21299999999999999</v>
      </c>
      <c r="L32" s="4">
        <v>0.16300000000000001</v>
      </c>
      <c r="M32" s="3">
        <v>0.124</v>
      </c>
      <c r="N32" s="4">
        <v>9.5000000000000001E-2</v>
      </c>
      <c r="O32" s="3">
        <v>7.1999999999999995E-2</v>
      </c>
    </row>
    <row r="33" spans="2:15" ht="15.75" x14ac:dyDescent="0.25">
      <c r="B33" s="57">
        <v>26</v>
      </c>
      <c r="C33" s="3">
        <v>0.77</v>
      </c>
      <c r="D33" s="4">
        <v>0.67500000000000004</v>
      </c>
      <c r="E33" s="3">
        <v>0.59099999999999997</v>
      </c>
      <c r="F33" s="4">
        <v>0.51800000000000002</v>
      </c>
      <c r="G33" s="3">
        <v>0.45300000000000001</v>
      </c>
      <c r="H33" s="4">
        <v>0.39600000000000002</v>
      </c>
      <c r="I33" s="3">
        <v>0.34599999999999997</v>
      </c>
      <c r="J33" s="4">
        <v>0.26400000000000001</v>
      </c>
      <c r="K33" s="3">
        <v>0.2</v>
      </c>
      <c r="L33" s="4">
        <v>0.152</v>
      </c>
      <c r="M33" s="3">
        <v>0.114</v>
      </c>
      <c r="N33" s="4">
        <v>8.5999999999999993E-2</v>
      </c>
      <c r="O33" s="3">
        <v>6.5000000000000002E-2</v>
      </c>
    </row>
    <row r="34" spans="2:15" ht="15.75" x14ac:dyDescent="0.25">
      <c r="B34" s="57">
        <v>27</v>
      </c>
      <c r="C34" s="3">
        <v>0.76200000000000001</v>
      </c>
      <c r="D34" s="4">
        <v>0.66500000000000004</v>
      </c>
      <c r="E34" s="3">
        <v>0.57999999999999996</v>
      </c>
      <c r="F34" s="4">
        <v>0.505</v>
      </c>
      <c r="G34" s="3">
        <v>0.439</v>
      </c>
      <c r="H34" s="4">
        <v>0.38200000000000001</v>
      </c>
      <c r="I34" s="3">
        <v>0.33200000000000002</v>
      </c>
      <c r="J34" s="4">
        <v>0.25</v>
      </c>
      <c r="K34" s="3">
        <v>0.188</v>
      </c>
      <c r="L34" s="4">
        <v>0.14099999999999999</v>
      </c>
      <c r="M34" s="3">
        <v>0.105</v>
      </c>
      <c r="N34" s="4">
        <v>7.8E-2</v>
      </c>
      <c r="O34" s="3">
        <v>5.8000000000000003E-2</v>
      </c>
    </row>
    <row r="35" spans="2:15" ht="15.75" x14ac:dyDescent="0.25">
      <c r="B35" s="57">
        <v>28</v>
      </c>
      <c r="C35" s="3">
        <v>0.755</v>
      </c>
      <c r="D35" s="4">
        <v>0.65500000000000003</v>
      </c>
      <c r="E35" s="3">
        <v>0.56799999999999995</v>
      </c>
      <c r="F35" s="4">
        <v>0.49199999999999999</v>
      </c>
      <c r="G35" s="3">
        <v>0.42599999999999999</v>
      </c>
      <c r="H35" s="4">
        <v>0.36899999999999999</v>
      </c>
      <c r="I35" s="3">
        <v>0.31900000000000001</v>
      </c>
      <c r="J35" s="4">
        <v>0.23799999999999999</v>
      </c>
      <c r="K35" s="3">
        <v>0.17699999999999999</v>
      </c>
      <c r="L35" s="4">
        <v>0.13100000000000001</v>
      </c>
      <c r="M35" s="3">
        <v>9.7000000000000003E-2</v>
      </c>
      <c r="N35" s="4">
        <v>7.0999999999999994E-2</v>
      </c>
      <c r="O35" s="3">
        <v>5.1999999999999998E-2</v>
      </c>
    </row>
    <row r="36" spans="2:15" ht="15.75" x14ac:dyDescent="0.25">
      <c r="B36" s="57">
        <v>29</v>
      </c>
      <c r="C36" s="3">
        <v>0.747</v>
      </c>
      <c r="D36" s="4">
        <v>0.64500000000000002</v>
      </c>
      <c r="E36" s="3">
        <v>0.55700000000000005</v>
      </c>
      <c r="F36" s="4">
        <v>0.48</v>
      </c>
      <c r="G36" s="3">
        <v>0.41299999999999998</v>
      </c>
      <c r="H36" s="4">
        <v>0.35599999999999998</v>
      </c>
      <c r="I36" s="3">
        <v>0.30599999999999999</v>
      </c>
      <c r="J36" s="4">
        <v>0.22600000000000001</v>
      </c>
      <c r="K36" s="3">
        <v>0.16600000000000001</v>
      </c>
      <c r="L36" s="4">
        <v>0.122</v>
      </c>
      <c r="M36" s="3">
        <v>8.8999999999999996E-2</v>
      </c>
      <c r="N36" s="4">
        <v>6.5000000000000002E-2</v>
      </c>
      <c r="O36" s="3">
        <v>4.7E-2</v>
      </c>
    </row>
    <row r="37" spans="2:15" ht="15.75" x14ac:dyDescent="0.25">
      <c r="B37" s="57">
        <v>30</v>
      </c>
      <c r="C37" s="3">
        <v>0.74</v>
      </c>
      <c r="D37" s="4">
        <v>0.63500000000000001</v>
      </c>
      <c r="E37" s="3">
        <v>0.54500000000000004</v>
      </c>
      <c r="F37" s="4">
        <v>0.46800000000000003</v>
      </c>
      <c r="G37" s="3">
        <v>0.40100000000000002</v>
      </c>
      <c r="H37" s="4">
        <v>0.34300000000000003</v>
      </c>
      <c r="I37" s="3">
        <v>0.29399999999999998</v>
      </c>
      <c r="J37" s="4">
        <v>0.215</v>
      </c>
      <c r="K37" s="3">
        <v>0.156</v>
      </c>
      <c r="L37" s="4">
        <v>0.113</v>
      </c>
      <c r="M37" s="3">
        <v>8.2000000000000003E-2</v>
      </c>
      <c r="N37" s="4">
        <v>5.8999999999999997E-2</v>
      </c>
      <c r="O37" s="3">
        <v>4.2000000000000003E-2</v>
      </c>
    </row>
    <row r="38" spans="2:15" ht="15.75" x14ac:dyDescent="0.25">
      <c r="B38" s="57">
        <v>31</v>
      </c>
      <c r="C38" s="3">
        <v>0.73199999999999998</v>
      </c>
      <c r="D38" s="4">
        <v>0.626</v>
      </c>
      <c r="E38" s="3">
        <v>0.53500000000000003</v>
      </c>
      <c r="F38" s="4">
        <v>0.45600000000000002</v>
      </c>
      <c r="G38" s="3">
        <v>0.38900000000000001</v>
      </c>
      <c r="H38" s="4">
        <v>0.33100000000000002</v>
      </c>
      <c r="I38" s="3">
        <v>0.28199999999999997</v>
      </c>
      <c r="J38" s="4">
        <v>0.20399999999999999</v>
      </c>
      <c r="K38" s="3">
        <v>0.14699999999999999</v>
      </c>
      <c r="L38" s="4">
        <v>0.105</v>
      </c>
      <c r="M38" s="3">
        <v>7.4999999999999997E-2</v>
      </c>
      <c r="N38" s="4">
        <v>5.3999999999999999E-2</v>
      </c>
      <c r="O38" s="3">
        <v>3.7999999999999999E-2</v>
      </c>
    </row>
    <row r="39" spans="2:15" ht="15.75" x14ac:dyDescent="0.25">
      <c r="B39" s="57">
        <v>32</v>
      </c>
      <c r="C39" s="3">
        <v>0.72499999999999998</v>
      </c>
      <c r="D39" s="4">
        <v>0.61699999999999999</v>
      </c>
      <c r="E39" s="3">
        <v>0.52400000000000002</v>
      </c>
      <c r="F39" s="4">
        <v>0.44500000000000001</v>
      </c>
      <c r="G39" s="3">
        <v>0.377</v>
      </c>
      <c r="H39" s="4">
        <v>0.32</v>
      </c>
      <c r="I39" s="3">
        <v>0.27100000000000002</v>
      </c>
      <c r="J39" s="4">
        <v>0.19400000000000001</v>
      </c>
      <c r="K39" s="3">
        <v>0.13800000000000001</v>
      </c>
      <c r="L39" s="4">
        <v>9.8000000000000004E-2</v>
      </c>
      <c r="M39" s="3">
        <v>6.9000000000000006E-2</v>
      </c>
      <c r="N39" s="4">
        <v>4.9000000000000002E-2</v>
      </c>
      <c r="O39" s="3">
        <v>3.4000000000000002E-2</v>
      </c>
    </row>
    <row r="40" spans="2:15" ht="15.75" x14ac:dyDescent="0.25">
      <c r="B40" s="57">
        <v>33</v>
      </c>
      <c r="C40" s="3">
        <v>0.71799999999999997</v>
      </c>
      <c r="D40" s="4">
        <v>0.60699999999999998</v>
      </c>
      <c r="E40" s="3">
        <v>0.51300000000000001</v>
      </c>
      <c r="F40" s="4">
        <v>0.434</v>
      </c>
      <c r="G40" s="3">
        <v>0.36599999999999999</v>
      </c>
      <c r="H40" s="4">
        <v>0.309</v>
      </c>
      <c r="I40" s="3">
        <v>0.26</v>
      </c>
      <c r="J40" s="4">
        <v>0.184</v>
      </c>
      <c r="K40" s="3">
        <v>0.13</v>
      </c>
      <c r="L40" s="4">
        <v>9.0999999999999998E-2</v>
      </c>
      <c r="M40" s="3">
        <v>6.4000000000000001E-2</v>
      </c>
      <c r="N40" s="4">
        <v>4.4999999999999998E-2</v>
      </c>
      <c r="O40" s="3">
        <v>3.1E-2</v>
      </c>
    </row>
    <row r="41" spans="2:15" ht="15.75" x14ac:dyDescent="0.25">
      <c r="B41" s="57">
        <v>34</v>
      </c>
      <c r="C41" s="3">
        <v>0.71099999999999997</v>
      </c>
      <c r="D41" s="4">
        <v>0.59799999999999998</v>
      </c>
      <c r="E41" s="3">
        <v>0.503</v>
      </c>
      <c r="F41" s="4">
        <v>0.42299999999999999</v>
      </c>
      <c r="G41" s="3">
        <v>0.35499999999999998</v>
      </c>
      <c r="H41" s="4">
        <v>0.29799999999999999</v>
      </c>
      <c r="I41" s="3">
        <v>0.25</v>
      </c>
      <c r="J41" s="4">
        <v>0.17499999999999999</v>
      </c>
      <c r="K41" s="3">
        <v>0.122</v>
      </c>
      <c r="L41" s="4">
        <v>8.5000000000000006E-2</v>
      </c>
      <c r="M41" s="3">
        <v>5.8999999999999997E-2</v>
      </c>
      <c r="N41" s="4">
        <v>0.04</v>
      </c>
      <c r="O41" s="3">
        <v>2.8000000000000001E-2</v>
      </c>
    </row>
    <row r="42" spans="2:15" ht="15.75" x14ac:dyDescent="0.25">
      <c r="B42" s="57">
        <v>35</v>
      </c>
      <c r="C42" s="3">
        <v>0.70299999999999996</v>
      </c>
      <c r="D42" s="4">
        <v>0.58899999999999997</v>
      </c>
      <c r="E42" s="3">
        <v>0.49299999999999999</v>
      </c>
      <c r="F42" s="4">
        <v>0.41199999999999998</v>
      </c>
      <c r="G42" s="3">
        <v>0.34399999999999997</v>
      </c>
      <c r="H42" s="4">
        <v>0.28699999999999998</v>
      </c>
      <c r="I42" s="3">
        <v>0.24</v>
      </c>
      <c r="J42" s="4">
        <v>0.16600000000000001</v>
      </c>
      <c r="K42" s="3">
        <v>0.115</v>
      </c>
      <c r="L42" s="4">
        <v>7.9000000000000001E-2</v>
      </c>
      <c r="M42" s="3">
        <v>5.3999999999999999E-2</v>
      </c>
      <c r="N42" s="4">
        <v>3.6999999999999998E-2</v>
      </c>
      <c r="O42" s="3">
        <v>2.5000000000000001E-2</v>
      </c>
    </row>
    <row r="43" spans="2:15" ht="15.75" x14ac:dyDescent="0.25">
      <c r="B43" s="57">
        <v>36</v>
      </c>
      <c r="C43" s="3">
        <v>0.69599999999999995</v>
      </c>
      <c r="D43" s="4">
        <v>0.57999999999999996</v>
      </c>
      <c r="E43" s="3">
        <v>0.48299999999999998</v>
      </c>
      <c r="F43" s="4">
        <v>0.40200000000000002</v>
      </c>
      <c r="G43" s="3">
        <v>0.33400000000000002</v>
      </c>
      <c r="H43" s="4">
        <v>0.27700000000000002</v>
      </c>
      <c r="I43" s="3">
        <v>0.23</v>
      </c>
      <c r="J43" s="4">
        <v>0.158</v>
      </c>
      <c r="K43" s="3">
        <v>0.108</v>
      </c>
      <c r="L43" s="4">
        <v>7.2999999999999995E-2</v>
      </c>
      <c r="M43" s="3">
        <v>0.05</v>
      </c>
      <c r="N43" s="4">
        <v>3.4000000000000002E-2</v>
      </c>
      <c r="O43" s="3">
        <v>2.3E-2</v>
      </c>
    </row>
    <row r="44" spans="2:15" ht="15.75" x14ac:dyDescent="0.25">
      <c r="B44" s="57">
        <v>37</v>
      </c>
      <c r="C44" s="3">
        <v>0.68899999999999995</v>
      </c>
      <c r="D44" s="4">
        <v>0.57199999999999995</v>
      </c>
      <c r="E44" s="3">
        <v>0.47399999999999998</v>
      </c>
      <c r="F44" s="4">
        <v>0.39200000000000002</v>
      </c>
      <c r="G44" s="3">
        <v>0.32400000000000001</v>
      </c>
      <c r="H44" s="4">
        <v>0.26800000000000002</v>
      </c>
      <c r="I44" s="3">
        <v>0.221</v>
      </c>
      <c r="J44" s="4">
        <v>0.15</v>
      </c>
      <c r="K44" s="3">
        <v>0.10100000000000001</v>
      </c>
      <c r="L44" s="4">
        <v>6.8000000000000005E-2</v>
      </c>
      <c r="M44" s="3">
        <v>4.5999999999999999E-2</v>
      </c>
      <c r="N44" s="4">
        <v>3.1E-2</v>
      </c>
      <c r="O44" s="3">
        <v>0.02</v>
      </c>
    </row>
    <row r="45" spans="2:15" ht="15.75" x14ac:dyDescent="0.25">
      <c r="B45" s="57">
        <v>38</v>
      </c>
      <c r="C45" s="3">
        <v>0.68300000000000005</v>
      </c>
      <c r="D45" s="4">
        <v>0.56299999999999994</v>
      </c>
      <c r="E45" s="3">
        <v>0.46400000000000002</v>
      </c>
      <c r="F45" s="4">
        <v>0.38200000000000001</v>
      </c>
      <c r="G45" s="3">
        <v>0.314</v>
      </c>
      <c r="H45" s="4">
        <v>0.25800000000000001</v>
      </c>
      <c r="I45" s="3">
        <v>0.21199999999999999</v>
      </c>
      <c r="J45" s="4">
        <v>0.14199999999999999</v>
      </c>
      <c r="K45" s="3">
        <v>9.5000000000000001E-2</v>
      </c>
      <c r="L45" s="4">
        <v>6.3E-2</v>
      </c>
      <c r="M45" s="3">
        <v>4.2000000000000003E-2</v>
      </c>
      <c r="N45" s="4">
        <v>2.8000000000000001E-2</v>
      </c>
      <c r="O45" s="3">
        <v>1.7999999999999999E-2</v>
      </c>
    </row>
    <row r="46" spans="2:15" ht="15.75" x14ac:dyDescent="0.25">
      <c r="B46" s="57">
        <v>39</v>
      </c>
      <c r="C46" s="3">
        <v>0.67600000000000005</v>
      </c>
      <c r="D46" s="4">
        <v>0.55500000000000005</v>
      </c>
      <c r="E46" s="3">
        <v>0.45500000000000002</v>
      </c>
      <c r="F46" s="4">
        <v>0.373</v>
      </c>
      <c r="G46" s="3">
        <v>0.30499999999999999</v>
      </c>
      <c r="H46" s="4">
        <v>0.249</v>
      </c>
      <c r="I46" s="3">
        <v>0.20399999999999999</v>
      </c>
      <c r="J46" s="4">
        <v>0.13500000000000001</v>
      </c>
      <c r="K46" s="3">
        <v>0.09</v>
      </c>
      <c r="L46" s="4">
        <v>5.8999999999999997E-2</v>
      </c>
      <c r="M46" s="3">
        <v>3.9E-2</v>
      </c>
      <c r="N46" s="4">
        <v>2.5000000000000001E-2</v>
      </c>
      <c r="O46" s="3">
        <v>1.6E-2</v>
      </c>
    </row>
    <row r="47" spans="2:15" ht="15.75" x14ac:dyDescent="0.25">
      <c r="B47" s="57">
        <v>40</v>
      </c>
      <c r="C47" s="3">
        <v>0.66900000000000004</v>
      </c>
      <c r="D47" s="4">
        <v>0.54600000000000004</v>
      </c>
      <c r="E47" s="3">
        <v>0.44600000000000001</v>
      </c>
      <c r="F47" s="4">
        <v>0.36299999999999999</v>
      </c>
      <c r="G47" s="3">
        <v>0.29599999999999999</v>
      </c>
      <c r="H47" s="4">
        <v>0.24</v>
      </c>
      <c r="I47" s="3">
        <v>0.19500000000000001</v>
      </c>
      <c r="J47" s="4">
        <v>0.129</v>
      </c>
      <c r="K47" s="3">
        <v>8.4000000000000005E-2</v>
      </c>
      <c r="L47" s="4">
        <v>5.5E-2</v>
      </c>
      <c r="M47" s="3">
        <v>3.5999999999999997E-2</v>
      </c>
      <c r="N47" s="4">
        <v>2.3E-2</v>
      </c>
      <c r="O47" s="3">
        <v>1.4999999999999999E-2</v>
      </c>
    </row>
    <row r="48" spans="2:15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5:15" x14ac:dyDescent="0.25">
      <c r="O49" s="6" t="s">
        <v>10</v>
      </c>
    </row>
  </sheetData>
  <sheetProtection algorithmName="SHA-512" hashValue="kK76ZCwXb/ZrnIzDWlJWme5eiVTY4zNul6yIO3RLIBYAak0cii/Lq9DBU27btePZnOeKy2dbBKlwtrOOtRUPYQ==" saltValue="DWZ5UXWoKAfCFfZKjFLXNA==" spinCount="100000" sheet="1" objects="1" scenarios="1"/>
  <hyperlinks>
    <hyperlink ref="O49" r:id="rId1" xr:uid="{D8DAB230-8B83-431B-B957-8B22C6C9D1B6}"/>
  </hyperlinks>
  <pageMargins left="0.70866141732283472" right="0.70866141732283472" top="0.78740157480314965" bottom="0.78740157480314965" header="0.31496062992125984" footer="0.31496062992125984"/>
  <pageSetup paperSize="9" scale="86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9"/>
  <sheetViews>
    <sheetView showGridLines="0" showRowColHeaders="0" workbookViewId="0">
      <selection activeCell="A2" sqref="A2"/>
    </sheetView>
  </sheetViews>
  <sheetFormatPr baseColWidth="10" defaultColWidth="10.7109375" defaultRowHeight="15" x14ac:dyDescent="0.25"/>
  <cols>
    <col min="1" max="1" width="3" customWidth="1"/>
    <col min="2" max="15" width="7.28515625" customWidth="1"/>
  </cols>
  <sheetData>
    <row r="1" spans="2:15" ht="7.5" customHeight="1" x14ac:dyDescent="0.25"/>
    <row r="2" spans="2:15" ht="19.5" x14ac:dyDescent="0.3">
      <c r="B2" s="59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2:15" x14ac:dyDescent="0.25">
      <c r="B4" s="2" t="s">
        <v>16</v>
      </c>
    </row>
    <row r="5" spans="2:15" x14ac:dyDescent="0.25">
      <c r="B5" s="2"/>
    </row>
    <row r="6" spans="2:15" ht="15.75" x14ac:dyDescent="0.25">
      <c r="B6" s="60"/>
      <c r="C6" s="58" t="s">
        <v>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5.75" x14ac:dyDescent="0.25">
      <c r="B7" s="57" t="s">
        <v>2</v>
      </c>
      <c r="C7" s="57">
        <v>1</v>
      </c>
      <c r="D7" s="57">
        <v>1.5</v>
      </c>
      <c r="E7" s="57">
        <v>2</v>
      </c>
      <c r="F7" s="57">
        <v>2.5</v>
      </c>
      <c r="G7" s="57">
        <v>3</v>
      </c>
      <c r="H7" s="57">
        <v>3.5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</row>
    <row r="8" spans="2:15" ht="15.75" x14ac:dyDescent="0.25">
      <c r="B8" s="57">
        <v>1</v>
      </c>
      <c r="C8" s="7">
        <v>1.01</v>
      </c>
      <c r="D8" s="8">
        <v>1.02</v>
      </c>
      <c r="E8" s="7">
        <v>1.02</v>
      </c>
      <c r="F8" s="8">
        <v>1.03</v>
      </c>
      <c r="G8" s="7">
        <v>1.03</v>
      </c>
      <c r="H8" s="8">
        <v>1.04</v>
      </c>
      <c r="I8" s="7">
        <v>1.04</v>
      </c>
      <c r="J8" s="8">
        <v>1.05</v>
      </c>
      <c r="K8" s="7">
        <v>1.06</v>
      </c>
      <c r="L8" s="8">
        <v>1.07</v>
      </c>
      <c r="M8" s="7">
        <v>1.08</v>
      </c>
      <c r="N8" s="8">
        <v>1.0900000000000001</v>
      </c>
      <c r="O8" s="7">
        <v>1.1000000000000001</v>
      </c>
    </row>
    <row r="9" spans="2:15" ht="15.75" x14ac:dyDescent="0.25">
      <c r="B9" s="57">
        <v>2</v>
      </c>
      <c r="C9" s="7">
        <v>1.02</v>
      </c>
      <c r="D9" s="8">
        <v>1.03</v>
      </c>
      <c r="E9" s="7">
        <v>1.04</v>
      </c>
      <c r="F9" s="8">
        <v>1.05</v>
      </c>
      <c r="G9" s="7">
        <v>1.06</v>
      </c>
      <c r="H9" s="8">
        <v>1.07</v>
      </c>
      <c r="I9" s="7">
        <v>1.08</v>
      </c>
      <c r="J9" s="8">
        <v>1.1000000000000001</v>
      </c>
      <c r="K9" s="7">
        <v>1.1200000000000001</v>
      </c>
      <c r="L9" s="8">
        <v>1.1399999999999999</v>
      </c>
      <c r="M9" s="7">
        <v>1.17</v>
      </c>
      <c r="N9" s="8">
        <v>1.19</v>
      </c>
      <c r="O9" s="7">
        <v>1.21</v>
      </c>
    </row>
    <row r="10" spans="2:15" ht="15.75" x14ac:dyDescent="0.25">
      <c r="B10" s="57">
        <v>3</v>
      </c>
      <c r="C10" s="7">
        <v>1.03</v>
      </c>
      <c r="D10" s="8">
        <v>1.05</v>
      </c>
      <c r="E10" s="7">
        <v>1.06</v>
      </c>
      <c r="F10" s="8">
        <v>1.08</v>
      </c>
      <c r="G10" s="7">
        <v>1.0900000000000001</v>
      </c>
      <c r="H10" s="8">
        <v>1.1100000000000001</v>
      </c>
      <c r="I10" s="7">
        <v>1.1200000000000001</v>
      </c>
      <c r="J10" s="8">
        <v>1.1599999999999999</v>
      </c>
      <c r="K10" s="7">
        <v>1.19</v>
      </c>
      <c r="L10" s="8">
        <v>1.23</v>
      </c>
      <c r="M10" s="7">
        <v>1.26</v>
      </c>
      <c r="N10" s="8">
        <v>1.3</v>
      </c>
      <c r="O10" s="7">
        <v>1.33</v>
      </c>
    </row>
    <row r="11" spans="2:15" ht="15.75" x14ac:dyDescent="0.25">
      <c r="B11" s="57">
        <v>4</v>
      </c>
      <c r="C11" s="7">
        <v>1.04</v>
      </c>
      <c r="D11" s="8">
        <v>1.06</v>
      </c>
      <c r="E11" s="7">
        <v>1.08</v>
      </c>
      <c r="F11" s="8">
        <v>1.1000000000000001</v>
      </c>
      <c r="G11" s="7">
        <v>1.1299999999999999</v>
      </c>
      <c r="H11" s="8">
        <v>1.1499999999999999</v>
      </c>
      <c r="I11" s="7">
        <v>1.17</v>
      </c>
      <c r="J11" s="8">
        <v>1.22</v>
      </c>
      <c r="K11" s="7">
        <v>1.26</v>
      </c>
      <c r="L11" s="8">
        <v>1.31</v>
      </c>
      <c r="M11" s="7">
        <v>1.36</v>
      </c>
      <c r="N11" s="8">
        <v>1.41</v>
      </c>
      <c r="O11" s="7">
        <v>1.46</v>
      </c>
    </row>
    <row r="12" spans="2:15" ht="15.75" x14ac:dyDescent="0.25">
      <c r="B12" s="57">
        <v>5</v>
      </c>
      <c r="C12" s="7">
        <v>1.05</v>
      </c>
      <c r="D12" s="8">
        <v>1.08</v>
      </c>
      <c r="E12" s="7">
        <v>1.1000000000000001</v>
      </c>
      <c r="F12" s="8">
        <v>1.1299999999999999</v>
      </c>
      <c r="G12" s="7">
        <v>1.1599999999999999</v>
      </c>
      <c r="H12" s="8">
        <v>1.19</v>
      </c>
      <c r="I12" s="7">
        <v>1.22</v>
      </c>
      <c r="J12" s="8">
        <v>1.28</v>
      </c>
      <c r="K12" s="7">
        <v>1.34</v>
      </c>
      <c r="L12" s="8">
        <v>1.4</v>
      </c>
      <c r="M12" s="7">
        <v>1.47</v>
      </c>
      <c r="N12" s="8">
        <v>1.54</v>
      </c>
      <c r="O12" s="7">
        <v>1.61</v>
      </c>
    </row>
    <row r="13" spans="2:15" ht="15.75" x14ac:dyDescent="0.25">
      <c r="B13" s="57">
        <v>6</v>
      </c>
      <c r="C13" s="7">
        <v>1.06</v>
      </c>
      <c r="D13" s="8">
        <v>1.0900000000000001</v>
      </c>
      <c r="E13" s="7">
        <v>1.1100000000000001</v>
      </c>
      <c r="F13" s="8">
        <v>1.1599999999999999</v>
      </c>
      <c r="G13" s="7">
        <v>1.19</v>
      </c>
      <c r="H13" s="8">
        <v>1.23</v>
      </c>
      <c r="I13" s="7">
        <v>1.27</v>
      </c>
      <c r="J13" s="8">
        <v>1.34</v>
      </c>
      <c r="K13" s="7">
        <v>1.42</v>
      </c>
      <c r="L13" s="8">
        <v>1.5</v>
      </c>
      <c r="M13" s="7">
        <v>1.59</v>
      </c>
      <c r="N13" s="8">
        <v>1.68</v>
      </c>
      <c r="O13" s="7">
        <v>1.77</v>
      </c>
    </row>
    <row r="14" spans="2:15" ht="15.75" x14ac:dyDescent="0.25">
      <c r="B14" s="57">
        <v>7</v>
      </c>
      <c r="C14" s="7">
        <v>1.07</v>
      </c>
      <c r="D14" s="8">
        <v>1.1100000000000001</v>
      </c>
      <c r="E14" s="7">
        <v>1.1499999999999999</v>
      </c>
      <c r="F14" s="8">
        <v>1.19</v>
      </c>
      <c r="G14" s="7">
        <v>1.23</v>
      </c>
      <c r="H14" s="8">
        <v>1.27</v>
      </c>
      <c r="I14" s="7">
        <v>1.32</v>
      </c>
      <c r="J14" s="8">
        <v>1.41</v>
      </c>
      <c r="K14" s="7">
        <v>1.5</v>
      </c>
      <c r="L14" s="8">
        <v>1.61</v>
      </c>
      <c r="M14" s="7">
        <v>1.71</v>
      </c>
      <c r="N14" s="8">
        <v>1.83</v>
      </c>
      <c r="O14" s="7">
        <v>1.95</v>
      </c>
    </row>
    <row r="15" spans="2:15" ht="15.75" x14ac:dyDescent="0.25">
      <c r="B15" s="57">
        <v>8</v>
      </c>
      <c r="C15" s="7">
        <v>1.08</v>
      </c>
      <c r="D15" s="8">
        <v>1.1299999999999999</v>
      </c>
      <c r="E15" s="7">
        <v>1.17</v>
      </c>
      <c r="F15" s="8">
        <v>1.22</v>
      </c>
      <c r="G15" s="7">
        <v>1.27</v>
      </c>
      <c r="H15" s="8">
        <v>1.32</v>
      </c>
      <c r="I15" s="7">
        <v>1.37</v>
      </c>
      <c r="J15" s="8">
        <v>1.48</v>
      </c>
      <c r="K15" s="7">
        <v>1.59</v>
      </c>
      <c r="L15" s="8">
        <v>1.72</v>
      </c>
      <c r="M15" s="7">
        <v>1.85</v>
      </c>
      <c r="N15" s="8">
        <v>1.99</v>
      </c>
      <c r="O15" s="7">
        <v>2.14</v>
      </c>
    </row>
    <row r="16" spans="2:15" ht="15.75" x14ac:dyDescent="0.25">
      <c r="B16" s="57">
        <v>9</v>
      </c>
      <c r="C16" s="7">
        <v>1.0900000000000001</v>
      </c>
      <c r="D16" s="8">
        <v>1.1399999999999999</v>
      </c>
      <c r="E16" s="7">
        <v>1.2</v>
      </c>
      <c r="F16" s="8">
        <v>1.25</v>
      </c>
      <c r="G16" s="7">
        <v>1.3</v>
      </c>
      <c r="H16" s="8">
        <v>1.36</v>
      </c>
      <c r="I16" s="7">
        <v>1.42</v>
      </c>
      <c r="J16" s="8">
        <v>1.55</v>
      </c>
      <c r="K16" s="7">
        <v>1.69</v>
      </c>
      <c r="L16" s="8">
        <v>1.84</v>
      </c>
      <c r="M16" s="7">
        <v>2</v>
      </c>
      <c r="N16" s="8">
        <v>2.17</v>
      </c>
      <c r="O16" s="7">
        <v>2.36</v>
      </c>
    </row>
    <row r="17" spans="2:15" ht="15.75" x14ac:dyDescent="0.25">
      <c r="B17" s="57">
        <v>10</v>
      </c>
      <c r="C17" s="7">
        <v>1.1000000000000001</v>
      </c>
      <c r="D17" s="8">
        <v>1.1599999999999999</v>
      </c>
      <c r="E17" s="7">
        <v>1.22</v>
      </c>
      <c r="F17" s="8">
        <v>1.28</v>
      </c>
      <c r="G17" s="7">
        <v>1.34</v>
      </c>
      <c r="H17" s="8">
        <v>1.41</v>
      </c>
      <c r="I17" s="7">
        <v>1.48</v>
      </c>
      <c r="J17" s="8">
        <v>1.63</v>
      </c>
      <c r="K17" s="7">
        <v>1.79</v>
      </c>
      <c r="L17" s="8">
        <v>1.97</v>
      </c>
      <c r="M17" s="7">
        <v>2.16</v>
      </c>
      <c r="N17" s="8">
        <v>2.37</v>
      </c>
      <c r="O17" s="7">
        <v>2.59</v>
      </c>
    </row>
    <row r="18" spans="2:15" ht="15.75" x14ac:dyDescent="0.25">
      <c r="B18" s="57">
        <v>11</v>
      </c>
      <c r="C18" s="7">
        <v>1.1200000000000001</v>
      </c>
      <c r="D18" s="8">
        <v>1.18</v>
      </c>
      <c r="E18" s="7">
        <v>1.24</v>
      </c>
      <c r="F18" s="8">
        <v>1.31</v>
      </c>
      <c r="G18" s="7">
        <v>1.38</v>
      </c>
      <c r="H18" s="8">
        <v>1.46</v>
      </c>
      <c r="I18" s="7">
        <v>1.54</v>
      </c>
      <c r="J18" s="8">
        <v>1.71</v>
      </c>
      <c r="K18" s="7">
        <v>1.9</v>
      </c>
      <c r="L18" s="8">
        <v>2.1</v>
      </c>
      <c r="M18" s="7">
        <v>2.33</v>
      </c>
      <c r="N18" s="8">
        <v>2.58</v>
      </c>
      <c r="O18" s="7">
        <v>2.85</v>
      </c>
    </row>
    <row r="19" spans="2:15" ht="15.75" x14ac:dyDescent="0.25">
      <c r="B19" s="57">
        <v>12</v>
      </c>
      <c r="C19" s="7">
        <v>1.1299999999999999</v>
      </c>
      <c r="D19" s="8">
        <v>1.2</v>
      </c>
      <c r="E19" s="7">
        <v>1.27</v>
      </c>
      <c r="F19" s="8">
        <v>1.34</v>
      </c>
      <c r="G19" s="7">
        <v>1.43</v>
      </c>
      <c r="H19" s="8">
        <v>1.51</v>
      </c>
      <c r="I19" s="7">
        <v>1.6</v>
      </c>
      <c r="J19" s="8">
        <v>1.8</v>
      </c>
      <c r="K19" s="7">
        <v>2.0099999999999998</v>
      </c>
      <c r="L19" s="8">
        <v>2.25</v>
      </c>
      <c r="M19" s="7">
        <v>2.52</v>
      </c>
      <c r="N19" s="8">
        <v>2.81</v>
      </c>
      <c r="O19" s="7">
        <v>3.14</v>
      </c>
    </row>
    <row r="20" spans="2:15" ht="15.75" x14ac:dyDescent="0.25">
      <c r="B20" s="57">
        <v>13</v>
      </c>
      <c r="C20" s="7">
        <v>1.1399999999999999</v>
      </c>
      <c r="D20" s="8">
        <v>1.21</v>
      </c>
      <c r="E20" s="7">
        <v>1.29</v>
      </c>
      <c r="F20" s="8">
        <v>1.38</v>
      </c>
      <c r="G20" s="7">
        <v>1.47</v>
      </c>
      <c r="H20" s="8">
        <v>1.56</v>
      </c>
      <c r="I20" s="7">
        <v>1.67</v>
      </c>
      <c r="J20" s="8">
        <v>1.89</v>
      </c>
      <c r="K20" s="7">
        <v>2.13</v>
      </c>
      <c r="L20" s="8">
        <v>2.41</v>
      </c>
      <c r="M20" s="7">
        <v>2.72</v>
      </c>
      <c r="N20" s="8">
        <v>3.07</v>
      </c>
      <c r="O20" s="7">
        <v>3.45</v>
      </c>
    </row>
    <row r="21" spans="2:15" ht="15.75" x14ac:dyDescent="0.25">
      <c r="B21" s="57">
        <v>14</v>
      </c>
      <c r="C21" s="7">
        <v>1.1499999999999999</v>
      </c>
      <c r="D21" s="8">
        <v>1.23</v>
      </c>
      <c r="E21" s="7">
        <v>1.32</v>
      </c>
      <c r="F21" s="8">
        <v>1.41</v>
      </c>
      <c r="G21" s="7">
        <v>1.51</v>
      </c>
      <c r="H21" s="8">
        <v>1.62</v>
      </c>
      <c r="I21" s="7">
        <v>1.73</v>
      </c>
      <c r="J21" s="8">
        <v>1.98</v>
      </c>
      <c r="K21" s="7">
        <v>2.2599999999999998</v>
      </c>
      <c r="L21" s="8">
        <v>2.58</v>
      </c>
      <c r="M21" s="7">
        <v>2.94</v>
      </c>
      <c r="N21" s="8">
        <v>3.34</v>
      </c>
      <c r="O21" s="7">
        <v>3.8</v>
      </c>
    </row>
    <row r="22" spans="2:15" ht="15.75" x14ac:dyDescent="0.25">
      <c r="B22" s="57">
        <v>15</v>
      </c>
      <c r="C22" s="7">
        <v>1.1599999999999999</v>
      </c>
      <c r="D22" s="8">
        <v>1.25</v>
      </c>
      <c r="E22" s="7">
        <v>1.35</v>
      </c>
      <c r="F22" s="8">
        <v>1.45</v>
      </c>
      <c r="G22" s="7">
        <v>1.56</v>
      </c>
      <c r="H22" s="8">
        <v>1.68</v>
      </c>
      <c r="I22" s="7">
        <v>1.8</v>
      </c>
      <c r="J22" s="8">
        <v>2.08</v>
      </c>
      <c r="K22" s="7">
        <v>2.4</v>
      </c>
      <c r="L22" s="8">
        <v>2.76</v>
      </c>
      <c r="M22" s="7">
        <v>3.17</v>
      </c>
      <c r="N22" s="8">
        <v>3.64</v>
      </c>
      <c r="O22" s="7">
        <v>4.18</v>
      </c>
    </row>
    <row r="23" spans="2:15" ht="15.75" x14ac:dyDescent="0.25">
      <c r="B23" s="57">
        <v>16</v>
      </c>
      <c r="C23" s="7">
        <v>1.17</v>
      </c>
      <c r="D23" s="8">
        <v>1.27</v>
      </c>
      <c r="E23" s="7">
        <v>1.37</v>
      </c>
      <c r="F23" s="8">
        <v>1.48</v>
      </c>
      <c r="G23" s="7">
        <v>1.6</v>
      </c>
      <c r="H23" s="8">
        <v>1.73</v>
      </c>
      <c r="I23" s="7">
        <v>1.87</v>
      </c>
      <c r="J23" s="8">
        <v>2.1800000000000002</v>
      </c>
      <c r="K23" s="7">
        <v>2.54</v>
      </c>
      <c r="L23" s="8">
        <v>2.95</v>
      </c>
      <c r="M23" s="7">
        <v>3.43</v>
      </c>
      <c r="N23" s="8">
        <v>3.97</v>
      </c>
      <c r="O23" s="7">
        <v>4.59</v>
      </c>
    </row>
    <row r="24" spans="2:15" ht="15.75" x14ac:dyDescent="0.25">
      <c r="B24" s="57">
        <v>17</v>
      </c>
      <c r="C24" s="7">
        <v>1.18</v>
      </c>
      <c r="D24" s="8">
        <v>1.29</v>
      </c>
      <c r="E24" s="7">
        <v>1.4</v>
      </c>
      <c r="F24" s="8">
        <v>1.52</v>
      </c>
      <c r="G24" s="7">
        <v>1.65</v>
      </c>
      <c r="H24" s="8">
        <v>1.79</v>
      </c>
      <c r="I24" s="7">
        <v>1.95</v>
      </c>
      <c r="J24" s="8">
        <v>2.29</v>
      </c>
      <c r="K24" s="7">
        <v>2.69</v>
      </c>
      <c r="L24" s="8">
        <v>3.16</v>
      </c>
      <c r="M24" s="7">
        <v>3.7</v>
      </c>
      <c r="N24" s="8">
        <v>4.33</v>
      </c>
      <c r="O24" s="7">
        <v>5.05</v>
      </c>
    </row>
    <row r="25" spans="2:15" ht="15.75" x14ac:dyDescent="0.25">
      <c r="B25" s="57">
        <v>18</v>
      </c>
      <c r="C25" s="7">
        <v>1.2</v>
      </c>
      <c r="D25" s="8">
        <v>1.31</v>
      </c>
      <c r="E25" s="7">
        <v>1.43</v>
      </c>
      <c r="F25" s="8">
        <v>1.56</v>
      </c>
      <c r="G25" s="7">
        <v>1.7</v>
      </c>
      <c r="H25" s="8">
        <v>1.86</v>
      </c>
      <c r="I25" s="7">
        <v>3.02</v>
      </c>
      <c r="J25" s="8">
        <v>2.41</v>
      </c>
      <c r="K25" s="7">
        <v>2.85</v>
      </c>
      <c r="L25" s="8">
        <v>3.38</v>
      </c>
      <c r="M25" s="7">
        <v>4</v>
      </c>
      <c r="N25" s="8">
        <v>4.72</v>
      </c>
      <c r="O25" s="7">
        <v>5.56</v>
      </c>
    </row>
    <row r="26" spans="2:15" ht="15.75" x14ac:dyDescent="0.25">
      <c r="B26" s="57">
        <v>19</v>
      </c>
      <c r="C26" s="7">
        <v>1.21</v>
      </c>
      <c r="D26" s="8">
        <v>1.33</v>
      </c>
      <c r="E26" s="7">
        <v>1.46</v>
      </c>
      <c r="F26" s="8">
        <v>1.6</v>
      </c>
      <c r="G26" s="7">
        <v>1.75</v>
      </c>
      <c r="H26" s="8">
        <v>1.92</v>
      </c>
      <c r="I26" s="7">
        <v>2.11</v>
      </c>
      <c r="J26" s="8">
        <v>2.5299999999999998</v>
      </c>
      <c r="K26" s="7">
        <v>3.03</v>
      </c>
      <c r="L26" s="8">
        <v>3.26</v>
      </c>
      <c r="M26" s="7">
        <v>4.32</v>
      </c>
      <c r="N26" s="8">
        <v>5.14</v>
      </c>
      <c r="O26" s="7">
        <v>6.12</v>
      </c>
    </row>
    <row r="27" spans="2:15" ht="15.75" x14ac:dyDescent="0.25">
      <c r="B27" s="57">
        <v>20</v>
      </c>
      <c r="C27" s="7">
        <v>1.22</v>
      </c>
      <c r="D27" s="8">
        <v>1.35</v>
      </c>
      <c r="E27" s="7">
        <v>1.49</v>
      </c>
      <c r="F27" s="8">
        <v>1.64</v>
      </c>
      <c r="G27" s="7">
        <v>1.81</v>
      </c>
      <c r="H27" s="8">
        <v>1.99</v>
      </c>
      <c r="I27" s="7">
        <v>2.19</v>
      </c>
      <c r="J27" s="8">
        <v>2.65</v>
      </c>
      <c r="K27" s="7">
        <v>3.21</v>
      </c>
      <c r="L27" s="8">
        <v>3.87</v>
      </c>
      <c r="M27" s="7">
        <v>4.66</v>
      </c>
      <c r="N27" s="8">
        <v>5.6</v>
      </c>
      <c r="O27" s="7">
        <v>6.73</v>
      </c>
    </row>
    <row r="28" spans="2:15" ht="15.75" x14ac:dyDescent="0.25">
      <c r="B28" s="57">
        <v>21</v>
      </c>
      <c r="C28" s="7">
        <v>1.23</v>
      </c>
      <c r="D28" s="8">
        <v>1.37</v>
      </c>
      <c r="E28" s="7">
        <v>1.52</v>
      </c>
      <c r="F28" s="8">
        <v>1.68</v>
      </c>
      <c r="G28" s="7">
        <v>1.86</v>
      </c>
      <c r="H28" s="8">
        <v>2.06</v>
      </c>
      <c r="I28" s="7">
        <v>2.2799999999999998</v>
      </c>
      <c r="J28" s="8">
        <v>2.79</v>
      </c>
      <c r="K28" s="7">
        <v>3.4</v>
      </c>
      <c r="L28" s="8">
        <v>4.1399999999999997</v>
      </c>
      <c r="M28" s="7">
        <v>5.03</v>
      </c>
      <c r="N28" s="8">
        <v>6.11</v>
      </c>
      <c r="O28" s="7">
        <v>7.4</v>
      </c>
    </row>
    <row r="29" spans="2:15" ht="15.75" x14ac:dyDescent="0.25">
      <c r="B29" s="57">
        <v>22</v>
      </c>
      <c r="C29" s="7">
        <v>1.24</v>
      </c>
      <c r="D29" s="8">
        <v>1.39</v>
      </c>
      <c r="E29" s="7">
        <v>1.55</v>
      </c>
      <c r="F29" s="8">
        <v>1.72</v>
      </c>
      <c r="G29" s="7">
        <v>1.92</v>
      </c>
      <c r="H29" s="8">
        <v>2.13</v>
      </c>
      <c r="I29" s="7">
        <v>2.37</v>
      </c>
      <c r="J29" s="8">
        <v>2.93</v>
      </c>
      <c r="K29" s="7">
        <v>3.6</v>
      </c>
      <c r="L29" s="8">
        <v>4.43</v>
      </c>
      <c r="M29" s="7">
        <v>5.44</v>
      </c>
      <c r="N29" s="8">
        <v>6.66</v>
      </c>
      <c r="O29" s="7">
        <v>8.14</v>
      </c>
    </row>
    <row r="30" spans="2:15" ht="15.75" x14ac:dyDescent="0.25">
      <c r="B30" s="57">
        <v>23</v>
      </c>
      <c r="C30" s="7">
        <v>1.26</v>
      </c>
      <c r="D30" s="8">
        <v>1.41</v>
      </c>
      <c r="E30" s="7">
        <v>1.58</v>
      </c>
      <c r="F30" s="8">
        <v>1.76</v>
      </c>
      <c r="G30" s="7">
        <v>1.97</v>
      </c>
      <c r="H30" s="8">
        <v>2.21</v>
      </c>
      <c r="I30" s="7">
        <v>2.46</v>
      </c>
      <c r="J30" s="8">
        <v>3.07</v>
      </c>
      <c r="K30" s="7">
        <v>3.82</v>
      </c>
      <c r="L30" s="8">
        <v>4.74</v>
      </c>
      <c r="M30" s="7">
        <v>5.87</v>
      </c>
      <c r="N30" s="8">
        <v>7.26</v>
      </c>
      <c r="O30" s="7">
        <v>8.9499999999999993</v>
      </c>
    </row>
    <row r="31" spans="2:15" ht="15.75" x14ac:dyDescent="0.25">
      <c r="B31" s="57">
        <v>24</v>
      </c>
      <c r="C31" s="7">
        <v>1.27</v>
      </c>
      <c r="D31" s="8">
        <v>1.43</v>
      </c>
      <c r="E31" s="7">
        <v>1.61</v>
      </c>
      <c r="F31" s="8">
        <v>1.81</v>
      </c>
      <c r="G31" s="7">
        <v>2.0299999999999998</v>
      </c>
      <c r="H31" s="8">
        <v>2.2799999999999998</v>
      </c>
      <c r="I31" s="7">
        <v>2.56</v>
      </c>
      <c r="J31" s="8">
        <v>3.23</v>
      </c>
      <c r="K31" s="7">
        <v>4.05</v>
      </c>
      <c r="L31" s="8">
        <v>5.07</v>
      </c>
      <c r="M31" s="7">
        <v>6.34</v>
      </c>
      <c r="N31" s="8">
        <v>7.91</v>
      </c>
      <c r="O31" s="7">
        <v>9.85</v>
      </c>
    </row>
    <row r="32" spans="2:15" ht="15.75" x14ac:dyDescent="0.25">
      <c r="B32" s="57">
        <v>25</v>
      </c>
      <c r="C32" s="7">
        <v>1.28</v>
      </c>
      <c r="D32" s="8">
        <v>1.45</v>
      </c>
      <c r="E32" s="7">
        <v>1.64</v>
      </c>
      <c r="F32" s="8">
        <v>1.85</v>
      </c>
      <c r="G32" s="7">
        <v>2.09</v>
      </c>
      <c r="H32" s="8">
        <v>2.36</v>
      </c>
      <c r="I32" s="7">
        <v>2.67</v>
      </c>
      <c r="J32" s="8">
        <v>3.39</v>
      </c>
      <c r="K32" s="7">
        <v>4.29</v>
      </c>
      <c r="L32" s="8">
        <v>5.43</v>
      </c>
      <c r="M32" s="7">
        <v>6.85</v>
      </c>
      <c r="N32" s="8">
        <v>8.6199999999999992</v>
      </c>
      <c r="O32" s="7">
        <v>10.83</v>
      </c>
    </row>
    <row r="33" spans="2:15" ht="15.75" x14ac:dyDescent="0.25">
      <c r="B33" s="57">
        <v>26</v>
      </c>
      <c r="C33" s="7">
        <v>1.3</v>
      </c>
      <c r="D33" s="8">
        <v>1.47</v>
      </c>
      <c r="E33" s="7">
        <v>1.67</v>
      </c>
      <c r="F33" s="8">
        <v>1.9</v>
      </c>
      <c r="G33" s="7">
        <v>2.16</v>
      </c>
      <c r="H33" s="8">
        <v>2.4500000000000002</v>
      </c>
      <c r="I33" s="7">
        <v>2.77</v>
      </c>
      <c r="J33" s="8">
        <v>3.56</v>
      </c>
      <c r="K33" s="7">
        <v>4.55</v>
      </c>
      <c r="L33" s="8">
        <v>5.81</v>
      </c>
      <c r="M33" s="7">
        <v>7.4</v>
      </c>
      <c r="N33" s="8">
        <v>9.4</v>
      </c>
      <c r="O33" s="7">
        <v>11.92</v>
      </c>
    </row>
    <row r="34" spans="2:15" ht="15.75" x14ac:dyDescent="0.25">
      <c r="B34" s="57">
        <v>27</v>
      </c>
      <c r="C34" s="7">
        <v>1.31</v>
      </c>
      <c r="D34" s="8">
        <v>1.49</v>
      </c>
      <c r="E34" s="7">
        <v>1.71</v>
      </c>
      <c r="F34" s="8">
        <v>1.95</v>
      </c>
      <c r="G34" s="7">
        <v>2.2200000000000002</v>
      </c>
      <c r="H34" s="8">
        <v>2.5299999999999998</v>
      </c>
      <c r="I34" s="7">
        <v>2.88</v>
      </c>
      <c r="J34" s="8">
        <v>3.73</v>
      </c>
      <c r="K34" s="7">
        <v>4.82</v>
      </c>
      <c r="L34" s="8">
        <v>6.21</v>
      </c>
      <c r="M34" s="7">
        <v>7.99</v>
      </c>
      <c r="N34" s="8">
        <v>10.25</v>
      </c>
      <c r="O34" s="7">
        <v>13.11</v>
      </c>
    </row>
    <row r="35" spans="2:15" ht="15.75" x14ac:dyDescent="0.25">
      <c r="B35" s="57">
        <v>28</v>
      </c>
      <c r="C35" s="7">
        <v>1.32</v>
      </c>
      <c r="D35" s="8">
        <v>1.52</v>
      </c>
      <c r="E35" s="7">
        <v>1.74</v>
      </c>
      <c r="F35" s="8">
        <v>2</v>
      </c>
      <c r="G35" s="7">
        <v>2.29</v>
      </c>
      <c r="H35" s="8">
        <v>2.62</v>
      </c>
      <c r="I35" s="7">
        <v>3</v>
      </c>
      <c r="J35" s="8">
        <v>3.92</v>
      </c>
      <c r="K35" s="7">
        <v>5.1100000000000003</v>
      </c>
      <c r="L35" s="8">
        <v>6.65</v>
      </c>
      <c r="M35" s="7">
        <v>8.6300000000000008</v>
      </c>
      <c r="N35" s="8">
        <v>11.17</v>
      </c>
      <c r="O35" s="7">
        <v>14.42</v>
      </c>
    </row>
    <row r="36" spans="2:15" ht="15.75" x14ac:dyDescent="0.25">
      <c r="B36" s="57">
        <v>29</v>
      </c>
      <c r="C36" s="7">
        <v>1.33</v>
      </c>
      <c r="D36" s="8">
        <v>1.54</v>
      </c>
      <c r="E36" s="7">
        <v>1.78</v>
      </c>
      <c r="F36" s="8">
        <v>2.0499999999999998</v>
      </c>
      <c r="G36" s="7">
        <v>2.36</v>
      </c>
      <c r="H36" s="8">
        <v>2.71</v>
      </c>
      <c r="I36" s="7">
        <v>3.12</v>
      </c>
      <c r="J36" s="8">
        <v>4.12</v>
      </c>
      <c r="K36" s="7">
        <v>5.42</v>
      </c>
      <c r="L36" s="8">
        <v>7.11</v>
      </c>
      <c r="M36" s="7">
        <v>9.32</v>
      </c>
      <c r="N36" s="8">
        <v>12.17</v>
      </c>
      <c r="O36" s="7">
        <v>15.86</v>
      </c>
    </row>
    <row r="37" spans="2:15" ht="15.75" x14ac:dyDescent="0.25">
      <c r="B37" s="57">
        <v>30</v>
      </c>
      <c r="C37" s="7">
        <v>1.35</v>
      </c>
      <c r="D37" s="8">
        <v>1.56</v>
      </c>
      <c r="E37" s="7">
        <v>1.81</v>
      </c>
      <c r="F37" s="8">
        <v>2.1</v>
      </c>
      <c r="G37" s="7">
        <v>2.4300000000000002</v>
      </c>
      <c r="H37" s="8">
        <v>2.81</v>
      </c>
      <c r="I37" s="7">
        <v>3.24</v>
      </c>
      <c r="J37" s="8">
        <v>4.32</v>
      </c>
      <c r="K37" s="7">
        <v>5.74</v>
      </c>
      <c r="L37" s="8">
        <v>7.61</v>
      </c>
      <c r="M37" s="7">
        <v>10.06</v>
      </c>
      <c r="N37" s="8">
        <v>13.27</v>
      </c>
      <c r="O37" s="7">
        <v>17.45</v>
      </c>
    </row>
    <row r="38" spans="2:15" ht="15.75" x14ac:dyDescent="0.25">
      <c r="B38" s="57">
        <v>31</v>
      </c>
      <c r="C38" s="7">
        <v>1.36</v>
      </c>
      <c r="D38" s="8">
        <v>1.59</v>
      </c>
      <c r="E38" s="7">
        <v>1.85</v>
      </c>
      <c r="F38" s="8">
        <v>2.15</v>
      </c>
      <c r="G38" s="7">
        <v>2.5</v>
      </c>
      <c r="H38" s="8">
        <v>2.91</v>
      </c>
      <c r="I38" s="7">
        <v>3.37</v>
      </c>
      <c r="J38" s="8">
        <v>4.54</v>
      </c>
      <c r="K38" s="7">
        <v>6.09</v>
      </c>
      <c r="L38" s="8">
        <v>8.15</v>
      </c>
      <c r="M38" s="7">
        <v>10.87</v>
      </c>
      <c r="N38" s="8">
        <v>14.46</v>
      </c>
      <c r="O38" s="7">
        <v>19.190000000000001</v>
      </c>
    </row>
    <row r="39" spans="2:15" ht="15.75" x14ac:dyDescent="0.25">
      <c r="B39" s="57">
        <v>32</v>
      </c>
      <c r="C39" s="7">
        <v>1.37</v>
      </c>
      <c r="D39" s="8">
        <v>1.61</v>
      </c>
      <c r="E39" s="7">
        <v>1.88</v>
      </c>
      <c r="F39" s="8">
        <v>2.2000000000000002</v>
      </c>
      <c r="G39" s="7">
        <v>2.58</v>
      </c>
      <c r="H39" s="8">
        <v>3.01</v>
      </c>
      <c r="I39" s="7">
        <v>3.51</v>
      </c>
      <c r="J39" s="8">
        <v>4.76</v>
      </c>
      <c r="K39" s="7">
        <v>6.45</v>
      </c>
      <c r="L39" s="8">
        <v>8.7200000000000006</v>
      </c>
      <c r="M39" s="7">
        <v>11.74</v>
      </c>
      <c r="N39" s="8">
        <v>15.76</v>
      </c>
      <c r="O39" s="7">
        <v>21.11</v>
      </c>
    </row>
    <row r="40" spans="2:15" ht="15.75" x14ac:dyDescent="0.25">
      <c r="B40" s="57">
        <v>33</v>
      </c>
      <c r="C40" s="7">
        <v>1.39</v>
      </c>
      <c r="D40" s="8">
        <v>1.63</v>
      </c>
      <c r="E40" s="7">
        <v>1.92</v>
      </c>
      <c r="F40" s="8">
        <v>2.2599999999999998</v>
      </c>
      <c r="G40" s="7">
        <v>2.65</v>
      </c>
      <c r="H40" s="8">
        <v>3.11</v>
      </c>
      <c r="I40" s="7">
        <v>3.65</v>
      </c>
      <c r="J40" s="8">
        <v>5</v>
      </c>
      <c r="K40" s="7">
        <v>6.84</v>
      </c>
      <c r="L40" s="8">
        <v>9.33</v>
      </c>
      <c r="M40" s="7">
        <v>12.68</v>
      </c>
      <c r="N40" s="8">
        <v>17.18</v>
      </c>
      <c r="O40" s="7">
        <v>23.23</v>
      </c>
    </row>
    <row r="41" spans="2:15" ht="15.75" x14ac:dyDescent="0.25">
      <c r="B41" s="57">
        <v>34</v>
      </c>
      <c r="C41" s="7">
        <v>1.4</v>
      </c>
      <c r="D41" s="8">
        <v>1.66</v>
      </c>
      <c r="E41" s="7">
        <v>1.96</v>
      </c>
      <c r="F41" s="8">
        <v>2.3199999999999998</v>
      </c>
      <c r="G41" s="7">
        <v>2.73</v>
      </c>
      <c r="H41" s="8">
        <v>3.22</v>
      </c>
      <c r="I41" s="7">
        <v>3.79</v>
      </c>
      <c r="J41" s="8">
        <v>5.25</v>
      </c>
      <c r="K41" s="7">
        <v>7.25</v>
      </c>
      <c r="L41" s="8">
        <v>9.98</v>
      </c>
      <c r="M41" s="7">
        <v>13.69</v>
      </c>
      <c r="N41" s="8">
        <v>18.73</v>
      </c>
      <c r="O41" s="7">
        <v>25.55</v>
      </c>
    </row>
    <row r="42" spans="2:15" ht="15.75" x14ac:dyDescent="0.25">
      <c r="B42" s="57">
        <v>35</v>
      </c>
      <c r="C42" s="7">
        <v>1.42</v>
      </c>
      <c r="D42" s="8">
        <v>1.68</v>
      </c>
      <c r="E42" s="7">
        <v>2</v>
      </c>
      <c r="F42" s="8">
        <v>2.37</v>
      </c>
      <c r="G42" s="7">
        <v>2.81</v>
      </c>
      <c r="H42" s="8">
        <v>3.33</v>
      </c>
      <c r="I42" s="7">
        <v>3.95</v>
      </c>
      <c r="J42" s="8">
        <v>5.52</v>
      </c>
      <c r="K42" s="7">
        <v>7.69</v>
      </c>
      <c r="L42" s="8">
        <v>10.68</v>
      </c>
      <c r="M42" s="7">
        <v>14.79</v>
      </c>
      <c r="N42" s="8">
        <v>20.41</v>
      </c>
      <c r="O42" s="7">
        <v>28.1</v>
      </c>
    </row>
    <row r="43" spans="2:15" ht="15.75" x14ac:dyDescent="0.25">
      <c r="B43" s="57">
        <v>36</v>
      </c>
      <c r="C43" s="7">
        <v>1.43</v>
      </c>
      <c r="D43" s="8">
        <v>1.71</v>
      </c>
      <c r="E43" s="7">
        <v>2.04</v>
      </c>
      <c r="F43" s="8">
        <v>2.4300000000000002</v>
      </c>
      <c r="G43" s="7">
        <v>2.9</v>
      </c>
      <c r="H43" s="8">
        <v>3.45</v>
      </c>
      <c r="I43" s="7">
        <v>4.0999999999999996</v>
      </c>
      <c r="J43" s="8">
        <v>5.79</v>
      </c>
      <c r="K43" s="7">
        <v>8.15</v>
      </c>
      <c r="L43" s="8">
        <v>11.42</v>
      </c>
      <c r="M43" s="7">
        <v>15.97</v>
      </c>
      <c r="N43" s="8">
        <v>22.25</v>
      </c>
      <c r="O43" s="7">
        <v>30.91</v>
      </c>
    </row>
    <row r="44" spans="2:15" ht="15.75" x14ac:dyDescent="0.25">
      <c r="B44" s="57">
        <v>37</v>
      </c>
      <c r="C44" s="7">
        <v>1.45</v>
      </c>
      <c r="D44" s="8">
        <v>1.73</v>
      </c>
      <c r="E44" s="7">
        <v>2.08</v>
      </c>
      <c r="F44" s="8">
        <v>2.4900000000000002</v>
      </c>
      <c r="G44" s="7">
        <v>2.99</v>
      </c>
      <c r="H44" s="8">
        <v>3.57</v>
      </c>
      <c r="I44" s="7">
        <v>4.2699999999999996</v>
      </c>
      <c r="J44" s="8">
        <v>6.08</v>
      </c>
      <c r="K44" s="7">
        <v>8.64</v>
      </c>
      <c r="L44" s="8">
        <v>12.22</v>
      </c>
      <c r="M44" s="7">
        <v>17.25</v>
      </c>
      <c r="N44" s="8">
        <v>24.25</v>
      </c>
      <c r="O44" s="7">
        <v>34</v>
      </c>
    </row>
    <row r="45" spans="2:15" ht="15.75" x14ac:dyDescent="0.25">
      <c r="B45" s="57">
        <v>38</v>
      </c>
      <c r="C45" s="7">
        <v>1.46</v>
      </c>
      <c r="D45" s="8">
        <v>1.76</v>
      </c>
      <c r="E45" s="7">
        <v>2.12</v>
      </c>
      <c r="F45" s="8">
        <v>2.56</v>
      </c>
      <c r="G45" s="7">
        <v>3.07</v>
      </c>
      <c r="H45" s="8">
        <v>3.7</v>
      </c>
      <c r="I45" s="7">
        <v>4.4400000000000004</v>
      </c>
      <c r="J45" s="8">
        <v>6.39</v>
      </c>
      <c r="K45" s="7">
        <v>9.15</v>
      </c>
      <c r="L45" s="8">
        <v>13.08</v>
      </c>
      <c r="M45" s="7">
        <v>18.63</v>
      </c>
      <c r="N45" s="8">
        <v>26.44</v>
      </c>
      <c r="O45" s="7">
        <v>37.4</v>
      </c>
    </row>
    <row r="46" spans="2:15" ht="15.75" x14ac:dyDescent="0.25">
      <c r="B46" s="57">
        <v>39</v>
      </c>
      <c r="C46" s="7">
        <v>1.47</v>
      </c>
      <c r="D46" s="8">
        <v>1.79</v>
      </c>
      <c r="E46" s="7">
        <v>2.16</v>
      </c>
      <c r="F46" s="8">
        <v>2.62</v>
      </c>
      <c r="G46" s="7">
        <v>3.17</v>
      </c>
      <c r="H46" s="8">
        <v>3.83</v>
      </c>
      <c r="I46" s="7">
        <v>4.62</v>
      </c>
      <c r="J46" s="8">
        <v>6.7</v>
      </c>
      <c r="K46" s="7">
        <v>9.6999999999999993</v>
      </c>
      <c r="L46" s="8">
        <v>13.99</v>
      </c>
      <c r="M46" s="7">
        <v>20.12</v>
      </c>
      <c r="N46" s="8">
        <v>28.82</v>
      </c>
      <c r="O46" s="7">
        <v>41.14</v>
      </c>
    </row>
    <row r="47" spans="2:15" ht="15.75" x14ac:dyDescent="0.25">
      <c r="B47" s="57">
        <v>40</v>
      </c>
      <c r="C47" s="7">
        <v>1.49</v>
      </c>
      <c r="D47" s="8">
        <v>1.81</v>
      </c>
      <c r="E47" s="7">
        <v>2.21</v>
      </c>
      <c r="F47" s="8">
        <v>2.69</v>
      </c>
      <c r="G47" s="7">
        <v>3.26</v>
      </c>
      <c r="H47" s="8">
        <v>3.96</v>
      </c>
      <c r="I47" s="7">
        <v>4.8</v>
      </c>
      <c r="J47" s="8">
        <v>7.04</v>
      </c>
      <c r="K47" s="7">
        <v>10.29</v>
      </c>
      <c r="L47" s="8">
        <v>14.97</v>
      </c>
      <c r="M47" s="7">
        <v>21.72</v>
      </c>
      <c r="N47" s="8">
        <v>31.41</v>
      </c>
      <c r="O47" s="7">
        <v>45.26</v>
      </c>
    </row>
    <row r="48" spans="2:15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5:15" x14ac:dyDescent="0.25">
      <c r="O49" s="6" t="s">
        <v>10</v>
      </c>
    </row>
  </sheetData>
  <sheetProtection algorithmName="SHA-512" hashValue="DO6R1ZtcgLG7mtwhIM1Hj/6YmyZf5ovbHnd4v4GwJ6d7QbrP5wDV36SeLhjprQARcwyOQodtV40KHE7nUsRHRw==" saltValue="bE4PWv7y2HNUHPMooPEV2w==" spinCount="100000" sheet="1" objects="1" scenarios="1"/>
  <hyperlinks>
    <hyperlink ref="O49" r:id="rId1" xr:uid="{93153A73-5EDB-4F90-AAD2-15276273D5CC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Rechner Rentenlücke Person 1</vt:lpstr>
      <vt:lpstr>Rechner Rentenlücke Person 2</vt:lpstr>
      <vt:lpstr>Zusammenfassung</vt:lpstr>
      <vt:lpstr>Inflationstabelle</vt:lpstr>
      <vt:lpstr>Wertsteigerungstabelle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PC</dc:creator>
  <cp:lastModifiedBy>André Sack | HFG</cp:lastModifiedBy>
  <cp:lastPrinted>2020-07-31T14:22:07Z</cp:lastPrinted>
  <dcterms:created xsi:type="dcterms:W3CDTF">2017-04-26T13:51:08Z</dcterms:created>
  <dcterms:modified xsi:type="dcterms:W3CDTF">2024-02-05T20:39:45Z</dcterms:modified>
</cp:coreProperties>
</file>